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. 입찰 및 계약\11월. 부산동부지사사옥 승강기 교체공사\1. 입찰요청(=부산동부지사)\나라장터 공개용 수정\1. 승강기\"/>
    </mc:Choice>
  </mc:AlternateContent>
  <bookViews>
    <workbookView xWindow="0" yWindow="0" windowWidth="28800" windowHeight="12390" tabRatio="811"/>
  </bookViews>
  <sheets>
    <sheet name="원가계산서" sheetId="43" r:id="rId1"/>
    <sheet name="총괄공사비집계표 승강기" sheetId="39" r:id="rId2"/>
    <sheet name="승강기 내역서" sheetId="38" r:id="rId3"/>
    <sheet name="입찰가격상세산출내역서" sheetId="23" state="hidden" r:id="rId4"/>
    <sheet name="재사용품 산출내역서" sheetId="46" r:id="rId5"/>
    <sheet name="양중 철거 설치비 산출내역서" sheetId="44" r:id="rId6"/>
  </sheets>
  <definedNames>
    <definedName name="_xlnm.Print_Area" localSheetId="2">'승강기 내역서'!$A$1:$N$63</definedName>
    <definedName name="_xlnm.Print_Area" localSheetId="5">'양중 철거 설치비 산출내역서'!$A$1:$G$34</definedName>
    <definedName name="_xlnm.Print_Area" localSheetId="0">원가계산서!$B$1:$G$27</definedName>
    <definedName name="_xlnm.Print_Area" localSheetId="3">입찰가격상세산출내역서!$A$1:$Z$66</definedName>
    <definedName name="_xlnm.Print_Area" localSheetId="4">'재사용품 산출내역서'!$A$1:$J$14</definedName>
    <definedName name="_xlnm.Print_Area" localSheetId="1">'총괄공사비집계표 승강기'!$A$1:$O$14</definedName>
    <definedName name="_xlnm.Print_Titles" localSheetId="2">'승강기 내역서'!$3:$4</definedName>
    <definedName name="_xlnm.Print_Titles" localSheetId="5">'양중 철거 설치비 산출내역서'!$3:$4</definedName>
    <definedName name="_xlnm.Print_Titles" localSheetId="0">원가계산서!$1:$3</definedName>
    <definedName name="_xlnm.Print_Titles" localSheetId="4">'재사용품 산출내역서'!$3:$4</definedName>
  </definedNames>
  <calcPr calcId="152511"/>
</workbook>
</file>

<file path=xl/calcChain.xml><?xml version="1.0" encoding="utf-8"?>
<calcChain xmlns="http://schemas.openxmlformats.org/spreadsheetml/2006/main">
  <c r="E46" i="38" l="1"/>
  <c r="P5" i="39" l="1"/>
  <c r="Q5" i="39" s="1"/>
  <c r="S5" i="39" l="1"/>
  <c r="X65" i="23" l="1"/>
  <c r="U65" i="23"/>
  <c r="O65" i="23"/>
  <c r="L65" i="23"/>
  <c r="I65" i="23"/>
  <c r="F65" i="23"/>
  <c r="Y59" i="23"/>
  <c r="Z59" i="23" s="1"/>
  <c r="W59" i="23"/>
  <c r="Y58" i="23"/>
  <c r="Z58" i="23" s="1"/>
  <c r="V58" i="23"/>
  <c r="W58" i="23" s="1"/>
  <c r="S58" i="23"/>
  <c r="T58" i="23" s="1"/>
  <c r="P58" i="23"/>
  <c r="Q58" i="23" s="1"/>
  <c r="M58" i="23"/>
  <c r="N58" i="23" s="1"/>
  <c r="J58" i="23"/>
  <c r="K58" i="23" s="1"/>
  <c r="G58" i="23"/>
  <c r="H58" i="23" s="1"/>
  <c r="Y57" i="23"/>
  <c r="Z57" i="23" s="1"/>
  <c r="V57" i="23"/>
  <c r="W57" i="23" s="1"/>
  <c r="S57" i="23"/>
  <c r="T57" i="23" s="1"/>
  <c r="P57" i="23"/>
  <c r="Q57" i="23" s="1"/>
  <c r="M57" i="23"/>
  <c r="N57" i="23" s="1"/>
  <c r="J57" i="23"/>
  <c r="K57" i="23" s="1"/>
  <c r="G57" i="23"/>
  <c r="H57" i="23" s="1"/>
  <c r="Y56" i="23"/>
  <c r="Z56" i="23" s="1"/>
  <c r="V56" i="23"/>
  <c r="W56" i="23" s="1"/>
  <c r="S56" i="23"/>
  <c r="T56" i="23" s="1"/>
  <c r="P56" i="23"/>
  <c r="Q56" i="23" s="1"/>
  <c r="M56" i="23"/>
  <c r="N56" i="23" s="1"/>
  <c r="J56" i="23"/>
  <c r="K56" i="23" s="1"/>
  <c r="G56" i="23"/>
  <c r="H56" i="23" s="1"/>
  <c r="Y55" i="23"/>
  <c r="Z55" i="23" s="1"/>
  <c r="V55" i="23"/>
  <c r="W55" i="23" s="1"/>
  <c r="S55" i="23"/>
  <c r="T55" i="23" s="1"/>
  <c r="P55" i="23"/>
  <c r="Q55" i="23" s="1"/>
  <c r="M55" i="23"/>
  <c r="N55" i="23" s="1"/>
  <c r="J55" i="23"/>
  <c r="K55" i="23" s="1"/>
  <c r="G55" i="23"/>
  <c r="H55" i="23" s="1"/>
  <c r="Y54" i="23"/>
  <c r="Z54" i="23" s="1"/>
  <c r="V54" i="23"/>
  <c r="W54" i="23" s="1"/>
  <c r="S54" i="23"/>
  <c r="T54" i="23" s="1"/>
  <c r="P54" i="23"/>
  <c r="Q54" i="23" s="1"/>
  <c r="M54" i="23"/>
  <c r="N54" i="23" s="1"/>
  <c r="J54" i="23"/>
  <c r="K54" i="23" s="1"/>
  <c r="G54" i="23"/>
  <c r="H54" i="23" s="1"/>
  <c r="Y53" i="23"/>
  <c r="Z53" i="23" s="1"/>
  <c r="V53" i="23"/>
  <c r="W53" i="23" s="1"/>
  <c r="S53" i="23"/>
  <c r="T53" i="23" s="1"/>
  <c r="P53" i="23"/>
  <c r="Q53" i="23" s="1"/>
  <c r="M53" i="23"/>
  <c r="N53" i="23" s="1"/>
  <c r="J53" i="23"/>
  <c r="K53" i="23" s="1"/>
  <c r="G53" i="23"/>
  <c r="H53" i="23" s="1"/>
  <c r="Y52" i="23"/>
  <c r="Z52" i="23" s="1"/>
  <c r="V52" i="23"/>
  <c r="W52" i="23" s="1"/>
  <c r="S52" i="23"/>
  <c r="T52" i="23" s="1"/>
  <c r="P52" i="23"/>
  <c r="Q52" i="23" s="1"/>
  <c r="M52" i="23"/>
  <c r="N52" i="23" s="1"/>
  <c r="J52" i="23"/>
  <c r="K52" i="23" s="1"/>
  <c r="G52" i="23"/>
  <c r="H52" i="23" s="1"/>
  <c r="Y51" i="23"/>
  <c r="Z51" i="23" s="1"/>
  <c r="V51" i="23"/>
  <c r="W51" i="23" s="1"/>
  <c r="S51" i="23"/>
  <c r="T51" i="23" s="1"/>
  <c r="P51" i="23"/>
  <c r="Q51" i="23" s="1"/>
  <c r="M51" i="23"/>
  <c r="N51" i="23" s="1"/>
  <c r="J51" i="23"/>
  <c r="K51" i="23" s="1"/>
  <c r="G51" i="23"/>
  <c r="H51" i="23" s="1"/>
  <c r="Y50" i="23"/>
  <c r="Z50" i="23" s="1"/>
  <c r="V50" i="23"/>
  <c r="W50" i="23" s="1"/>
  <c r="S50" i="23"/>
  <c r="T50" i="23" s="1"/>
  <c r="P50" i="23"/>
  <c r="Q50" i="23" s="1"/>
  <c r="M50" i="23"/>
  <c r="N50" i="23" s="1"/>
  <c r="J50" i="23"/>
  <c r="K50" i="23" s="1"/>
  <c r="G50" i="23"/>
  <c r="H50" i="23" s="1"/>
  <c r="Y49" i="23"/>
  <c r="Z49" i="23" s="1"/>
  <c r="V49" i="23"/>
  <c r="W49" i="23" s="1"/>
  <c r="S49" i="23"/>
  <c r="T49" i="23" s="1"/>
  <c r="P49" i="23"/>
  <c r="Q49" i="23" s="1"/>
  <c r="M49" i="23"/>
  <c r="N49" i="23" s="1"/>
  <c r="J49" i="23"/>
  <c r="K49" i="23" s="1"/>
  <c r="G49" i="23"/>
  <c r="H49" i="23" s="1"/>
  <c r="Y48" i="23"/>
  <c r="Z48" i="23" s="1"/>
  <c r="V48" i="23"/>
  <c r="W48" i="23" s="1"/>
  <c r="S48" i="23"/>
  <c r="T48" i="23" s="1"/>
  <c r="P48" i="23"/>
  <c r="Q48" i="23" s="1"/>
  <c r="M48" i="23"/>
  <c r="N48" i="23" s="1"/>
  <c r="J48" i="23"/>
  <c r="K48" i="23" s="1"/>
  <c r="G48" i="23"/>
  <c r="H48" i="23" s="1"/>
  <c r="Y47" i="23"/>
  <c r="Z47" i="23" s="1"/>
  <c r="V47" i="23"/>
  <c r="W47" i="23" s="1"/>
  <c r="S47" i="23"/>
  <c r="T47" i="23" s="1"/>
  <c r="P47" i="23"/>
  <c r="Q47" i="23" s="1"/>
  <c r="M47" i="23"/>
  <c r="N47" i="23" s="1"/>
  <c r="J47" i="23"/>
  <c r="K47" i="23" s="1"/>
  <c r="G47" i="23"/>
  <c r="H47" i="23" s="1"/>
  <c r="Y46" i="23"/>
  <c r="Z46" i="23" s="1"/>
  <c r="V46" i="23"/>
  <c r="W46" i="23" s="1"/>
  <c r="S46" i="23"/>
  <c r="T46" i="23" s="1"/>
  <c r="P46" i="23"/>
  <c r="Q46" i="23" s="1"/>
  <c r="M46" i="23"/>
  <c r="N46" i="23" s="1"/>
  <c r="J46" i="23"/>
  <c r="K46" i="23" s="1"/>
  <c r="G46" i="23"/>
  <c r="H46" i="23" s="1"/>
  <c r="Y45" i="23"/>
  <c r="Z45" i="23" s="1"/>
  <c r="V45" i="23"/>
  <c r="W45" i="23" s="1"/>
  <c r="S45" i="23"/>
  <c r="T45" i="23" s="1"/>
  <c r="P45" i="23"/>
  <c r="Q45" i="23" s="1"/>
  <c r="M45" i="23"/>
  <c r="N45" i="23" s="1"/>
  <c r="J45" i="23"/>
  <c r="K45" i="23" s="1"/>
  <c r="G45" i="23"/>
  <c r="H45" i="23" s="1"/>
  <c r="Y44" i="23"/>
  <c r="Z44" i="23" s="1"/>
  <c r="V44" i="23"/>
  <c r="W44" i="23" s="1"/>
  <c r="S44" i="23"/>
  <c r="T44" i="23" s="1"/>
  <c r="P44" i="23"/>
  <c r="Q44" i="23" s="1"/>
  <c r="M44" i="23"/>
  <c r="N44" i="23" s="1"/>
  <c r="J44" i="23"/>
  <c r="K44" i="23" s="1"/>
  <c r="G44" i="23"/>
  <c r="H44" i="23" s="1"/>
  <c r="Y43" i="23"/>
  <c r="Z43" i="23" s="1"/>
  <c r="V43" i="23"/>
  <c r="W43" i="23" s="1"/>
  <c r="S43" i="23"/>
  <c r="T43" i="23" s="1"/>
  <c r="P43" i="23"/>
  <c r="Q43" i="23" s="1"/>
  <c r="M43" i="23"/>
  <c r="N43" i="23" s="1"/>
  <c r="J43" i="23"/>
  <c r="K43" i="23" s="1"/>
  <c r="G43" i="23"/>
  <c r="H43" i="23" s="1"/>
  <c r="Y42" i="23"/>
  <c r="Z42" i="23" s="1"/>
  <c r="V42" i="23"/>
  <c r="W42" i="23" s="1"/>
  <c r="S42" i="23"/>
  <c r="T42" i="23" s="1"/>
  <c r="P42" i="23"/>
  <c r="Q42" i="23" s="1"/>
  <c r="M42" i="23"/>
  <c r="N42" i="23" s="1"/>
  <c r="J42" i="23"/>
  <c r="K42" i="23" s="1"/>
  <c r="G42" i="23"/>
  <c r="H42" i="23" s="1"/>
  <c r="Y41" i="23"/>
  <c r="Z41" i="23" s="1"/>
  <c r="V41" i="23"/>
  <c r="W41" i="23" s="1"/>
  <c r="S41" i="23"/>
  <c r="T41" i="23" s="1"/>
  <c r="P41" i="23"/>
  <c r="Q41" i="23" s="1"/>
  <c r="M41" i="23"/>
  <c r="N41" i="23" s="1"/>
  <c r="J41" i="23"/>
  <c r="K41" i="23" s="1"/>
  <c r="G41" i="23"/>
  <c r="H41" i="23" s="1"/>
  <c r="Y40" i="23"/>
  <c r="Z40" i="23" s="1"/>
  <c r="V40" i="23"/>
  <c r="W40" i="23" s="1"/>
  <c r="S40" i="23"/>
  <c r="T40" i="23" s="1"/>
  <c r="P40" i="23"/>
  <c r="Q40" i="23" s="1"/>
  <c r="M40" i="23"/>
  <c r="N40" i="23" s="1"/>
  <c r="J40" i="23"/>
  <c r="K40" i="23" s="1"/>
  <c r="G40" i="23"/>
  <c r="H40" i="23" s="1"/>
  <c r="Y39" i="23"/>
  <c r="Z39" i="23" s="1"/>
  <c r="V39" i="23"/>
  <c r="W39" i="23" s="1"/>
  <c r="S39" i="23"/>
  <c r="T39" i="23" s="1"/>
  <c r="P39" i="23"/>
  <c r="Q39" i="23" s="1"/>
  <c r="M39" i="23"/>
  <c r="N39" i="23" s="1"/>
  <c r="J39" i="23"/>
  <c r="K39" i="23" s="1"/>
  <c r="G39" i="23"/>
  <c r="H39" i="23" s="1"/>
  <c r="Y38" i="23"/>
  <c r="Z38" i="23" s="1"/>
  <c r="V38" i="23"/>
  <c r="W38" i="23" s="1"/>
  <c r="S38" i="23"/>
  <c r="T38" i="23" s="1"/>
  <c r="P38" i="23"/>
  <c r="Q38" i="23" s="1"/>
  <c r="M38" i="23"/>
  <c r="N38" i="23" s="1"/>
  <c r="J38" i="23"/>
  <c r="K38" i="23" s="1"/>
  <c r="G38" i="23"/>
  <c r="H38" i="23" s="1"/>
  <c r="Y37" i="23"/>
  <c r="Z37" i="23" s="1"/>
  <c r="V37" i="23"/>
  <c r="W37" i="23" s="1"/>
  <c r="S37" i="23"/>
  <c r="T37" i="23" s="1"/>
  <c r="P37" i="23"/>
  <c r="Q37" i="23" s="1"/>
  <c r="M37" i="23"/>
  <c r="N37" i="23" s="1"/>
  <c r="J37" i="23"/>
  <c r="K37" i="23" s="1"/>
  <c r="G37" i="23"/>
  <c r="H37" i="23" s="1"/>
  <c r="Y36" i="23"/>
  <c r="Z36" i="23" s="1"/>
  <c r="V36" i="23"/>
  <c r="W36" i="23" s="1"/>
  <c r="S36" i="23"/>
  <c r="T36" i="23" s="1"/>
  <c r="P36" i="23"/>
  <c r="Q36" i="23" s="1"/>
  <c r="M36" i="23"/>
  <c r="N36" i="23" s="1"/>
  <c r="J36" i="23"/>
  <c r="K36" i="23" s="1"/>
  <c r="G36" i="23"/>
  <c r="H36" i="23" s="1"/>
  <c r="Y35" i="23"/>
  <c r="Z35" i="23" s="1"/>
  <c r="V35" i="23"/>
  <c r="W35" i="23" s="1"/>
  <c r="S35" i="23"/>
  <c r="T35" i="23" s="1"/>
  <c r="P35" i="23"/>
  <c r="Q35" i="23" s="1"/>
  <c r="M35" i="23"/>
  <c r="N35" i="23" s="1"/>
  <c r="J35" i="23"/>
  <c r="K35" i="23" s="1"/>
  <c r="G35" i="23"/>
  <c r="H35" i="23" s="1"/>
  <c r="Y34" i="23"/>
  <c r="Z34" i="23" s="1"/>
  <c r="V34" i="23"/>
  <c r="W34" i="23" s="1"/>
  <c r="S34" i="23"/>
  <c r="T34" i="23" s="1"/>
  <c r="P34" i="23"/>
  <c r="Q34" i="23" s="1"/>
  <c r="M34" i="23"/>
  <c r="N34" i="23" s="1"/>
  <c r="J34" i="23"/>
  <c r="K34" i="23" s="1"/>
  <c r="G34" i="23"/>
  <c r="H34" i="23" s="1"/>
  <c r="Y33" i="23"/>
  <c r="Z33" i="23" s="1"/>
  <c r="V33" i="23"/>
  <c r="W33" i="23" s="1"/>
  <c r="S33" i="23"/>
  <c r="T33" i="23" s="1"/>
  <c r="P33" i="23"/>
  <c r="Q33" i="23" s="1"/>
  <c r="M33" i="23"/>
  <c r="N33" i="23" s="1"/>
  <c r="J33" i="23"/>
  <c r="K33" i="23" s="1"/>
  <c r="G33" i="23"/>
  <c r="H33" i="23" s="1"/>
  <c r="Y32" i="23"/>
  <c r="Z32" i="23" s="1"/>
  <c r="V32" i="23"/>
  <c r="W32" i="23" s="1"/>
  <c r="S32" i="23"/>
  <c r="T32" i="23" s="1"/>
  <c r="P32" i="23"/>
  <c r="Q32" i="23" s="1"/>
  <c r="M32" i="23"/>
  <c r="N32" i="23" s="1"/>
  <c r="J32" i="23"/>
  <c r="K32" i="23" s="1"/>
  <c r="G32" i="23"/>
  <c r="H32" i="23" s="1"/>
  <c r="Y31" i="23"/>
  <c r="Z31" i="23" s="1"/>
  <c r="V31" i="23"/>
  <c r="W31" i="23" s="1"/>
  <c r="S31" i="23"/>
  <c r="T31" i="23" s="1"/>
  <c r="P31" i="23"/>
  <c r="Q31" i="23" s="1"/>
  <c r="M31" i="23"/>
  <c r="N31" i="23" s="1"/>
  <c r="J31" i="23"/>
  <c r="K31" i="23" s="1"/>
  <c r="G31" i="23"/>
  <c r="H31" i="23" s="1"/>
  <c r="Y30" i="23"/>
  <c r="Z30" i="23" s="1"/>
  <c r="V30" i="23"/>
  <c r="W30" i="23" s="1"/>
  <c r="S30" i="23"/>
  <c r="T30" i="23" s="1"/>
  <c r="P30" i="23"/>
  <c r="Q30" i="23" s="1"/>
  <c r="M30" i="23"/>
  <c r="N30" i="23" s="1"/>
  <c r="J30" i="23"/>
  <c r="K30" i="23" s="1"/>
  <c r="G30" i="23"/>
  <c r="H30" i="23" s="1"/>
  <c r="Y29" i="23"/>
  <c r="Z29" i="23" s="1"/>
  <c r="V29" i="23"/>
  <c r="W29" i="23" s="1"/>
  <c r="S29" i="23"/>
  <c r="T29" i="23" s="1"/>
  <c r="P29" i="23"/>
  <c r="Q29" i="23" s="1"/>
  <c r="M29" i="23"/>
  <c r="N29" i="23" s="1"/>
  <c r="J29" i="23"/>
  <c r="K29" i="23" s="1"/>
  <c r="G29" i="23"/>
  <c r="H29" i="23" s="1"/>
  <c r="Y28" i="23"/>
  <c r="Z28" i="23" s="1"/>
  <c r="V28" i="23"/>
  <c r="W28" i="23" s="1"/>
  <c r="S28" i="23"/>
  <c r="T28" i="23" s="1"/>
  <c r="P28" i="23"/>
  <c r="Q28" i="23" s="1"/>
  <c r="M28" i="23"/>
  <c r="N28" i="23" s="1"/>
  <c r="J28" i="23"/>
  <c r="K28" i="23" s="1"/>
  <c r="G28" i="23"/>
  <c r="H28" i="23" s="1"/>
  <c r="Y27" i="23"/>
  <c r="Z27" i="23" s="1"/>
  <c r="V27" i="23"/>
  <c r="W27" i="23" s="1"/>
  <c r="S27" i="23"/>
  <c r="T27" i="23" s="1"/>
  <c r="P27" i="23"/>
  <c r="Q27" i="23" s="1"/>
  <c r="M27" i="23"/>
  <c r="N27" i="23" s="1"/>
  <c r="J27" i="23"/>
  <c r="K27" i="23" s="1"/>
  <c r="G27" i="23"/>
  <c r="H27" i="23" s="1"/>
  <c r="Y26" i="23"/>
  <c r="Z26" i="23" s="1"/>
  <c r="V26" i="23"/>
  <c r="W26" i="23" s="1"/>
  <c r="S26" i="23"/>
  <c r="T26" i="23" s="1"/>
  <c r="P26" i="23"/>
  <c r="Q26" i="23" s="1"/>
  <c r="M26" i="23"/>
  <c r="N26" i="23" s="1"/>
  <c r="J26" i="23"/>
  <c r="K26" i="23" s="1"/>
  <c r="G26" i="23"/>
  <c r="H26" i="23" s="1"/>
  <c r="Y25" i="23"/>
  <c r="Z25" i="23" s="1"/>
  <c r="V25" i="23"/>
  <c r="W25" i="23" s="1"/>
  <c r="S25" i="23"/>
  <c r="T25" i="23" s="1"/>
  <c r="P25" i="23"/>
  <c r="Q25" i="23" s="1"/>
  <c r="M25" i="23"/>
  <c r="N25" i="23" s="1"/>
  <c r="J25" i="23"/>
  <c r="K25" i="23" s="1"/>
  <c r="G25" i="23"/>
  <c r="H25" i="23" s="1"/>
  <c r="Y24" i="23"/>
  <c r="Z24" i="23" s="1"/>
  <c r="V24" i="23"/>
  <c r="W24" i="23" s="1"/>
  <c r="S24" i="23"/>
  <c r="T24" i="23" s="1"/>
  <c r="P24" i="23"/>
  <c r="Q24" i="23" s="1"/>
  <c r="M24" i="23"/>
  <c r="N24" i="23" s="1"/>
  <c r="J24" i="23"/>
  <c r="K24" i="23" s="1"/>
  <c r="G24" i="23"/>
  <c r="H24" i="23" s="1"/>
  <c r="Y23" i="23"/>
  <c r="Z23" i="23" s="1"/>
  <c r="V23" i="23"/>
  <c r="W23" i="23" s="1"/>
  <c r="S23" i="23"/>
  <c r="T23" i="23" s="1"/>
  <c r="P23" i="23"/>
  <c r="Q23" i="23" s="1"/>
  <c r="M23" i="23"/>
  <c r="N23" i="23" s="1"/>
  <c r="J23" i="23"/>
  <c r="K23" i="23" s="1"/>
  <c r="G23" i="23"/>
  <c r="H23" i="23" s="1"/>
  <c r="Y22" i="23"/>
  <c r="Z22" i="23" s="1"/>
  <c r="V22" i="23"/>
  <c r="W22" i="23" s="1"/>
  <c r="S22" i="23"/>
  <c r="T22" i="23" s="1"/>
  <c r="P22" i="23"/>
  <c r="Q22" i="23" s="1"/>
  <c r="M22" i="23"/>
  <c r="N22" i="23" s="1"/>
  <c r="J22" i="23"/>
  <c r="K22" i="23" s="1"/>
  <c r="G22" i="23"/>
  <c r="H22" i="23" s="1"/>
  <c r="Y21" i="23"/>
  <c r="Z21" i="23" s="1"/>
  <c r="V21" i="23"/>
  <c r="W21" i="23" s="1"/>
  <c r="S21" i="23"/>
  <c r="T21" i="23" s="1"/>
  <c r="P21" i="23"/>
  <c r="Q21" i="23" s="1"/>
  <c r="M21" i="23"/>
  <c r="N21" i="23" s="1"/>
  <c r="J21" i="23"/>
  <c r="K21" i="23" s="1"/>
  <c r="G21" i="23"/>
  <c r="H21" i="23" s="1"/>
  <c r="Y20" i="23"/>
  <c r="Z20" i="23" s="1"/>
  <c r="V20" i="23"/>
  <c r="W20" i="23" s="1"/>
  <c r="S20" i="23"/>
  <c r="T20" i="23" s="1"/>
  <c r="P20" i="23"/>
  <c r="Q20" i="23" s="1"/>
  <c r="M20" i="23"/>
  <c r="N20" i="23" s="1"/>
  <c r="J20" i="23"/>
  <c r="K20" i="23" s="1"/>
  <c r="G20" i="23"/>
  <c r="H20" i="23" s="1"/>
  <c r="Y19" i="23"/>
  <c r="Z19" i="23" s="1"/>
  <c r="V19" i="23"/>
  <c r="W19" i="23" s="1"/>
  <c r="S19" i="23"/>
  <c r="T19" i="23" s="1"/>
  <c r="P19" i="23"/>
  <c r="Q19" i="23" s="1"/>
  <c r="M19" i="23"/>
  <c r="N19" i="23" s="1"/>
  <c r="J19" i="23"/>
  <c r="K19" i="23" s="1"/>
  <c r="G19" i="23"/>
  <c r="H19" i="23" s="1"/>
  <c r="Y18" i="23"/>
  <c r="Z18" i="23" s="1"/>
  <c r="V18" i="23"/>
  <c r="W18" i="23" s="1"/>
  <c r="S18" i="23"/>
  <c r="T18" i="23" s="1"/>
  <c r="P18" i="23"/>
  <c r="Q18" i="23" s="1"/>
  <c r="M18" i="23"/>
  <c r="N18" i="23" s="1"/>
  <c r="J18" i="23"/>
  <c r="K18" i="23" s="1"/>
  <c r="G18" i="23"/>
  <c r="H18" i="23" s="1"/>
  <c r="Z17" i="23"/>
  <c r="W17" i="23"/>
  <c r="T17" i="23"/>
  <c r="Q17" i="23"/>
  <c r="N17" i="23"/>
  <c r="K17" i="23"/>
  <c r="H17" i="23"/>
  <c r="Y16" i="23"/>
  <c r="Z16" i="23" s="1"/>
  <c r="V16" i="23"/>
  <c r="W16" i="23" s="1"/>
  <c r="S16" i="23"/>
  <c r="T16" i="23" s="1"/>
  <c r="P16" i="23"/>
  <c r="Q16" i="23" s="1"/>
  <c r="M16" i="23"/>
  <c r="N16" i="23" s="1"/>
  <c r="J16" i="23"/>
  <c r="K16" i="23" s="1"/>
  <c r="G16" i="23"/>
  <c r="H16" i="23" s="1"/>
  <c r="Y15" i="23"/>
  <c r="Z15" i="23" s="1"/>
  <c r="V15" i="23"/>
  <c r="W15" i="23" s="1"/>
  <c r="S15" i="23"/>
  <c r="T15" i="23" s="1"/>
  <c r="P15" i="23"/>
  <c r="Q15" i="23" s="1"/>
  <c r="M15" i="23"/>
  <c r="N15" i="23" s="1"/>
  <c r="J15" i="23"/>
  <c r="K15" i="23" s="1"/>
  <c r="G15" i="23"/>
  <c r="H15" i="23" s="1"/>
  <c r="Y14" i="23"/>
  <c r="Z14" i="23" s="1"/>
  <c r="V14" i="23"/>
  <c r="W14" i="23" s="1"/>
  <c r="S14" i="23"/>
  <c r="T14" i="23" s="1"/>
  <c r="P14" i="23"/>
  <c r="Q14" i="23" s="1"/>
  <c r="M14" i="23"/>
  <c r="N14" i="23" s="1"/>
  <c r="J14" i="23"/>
  <c r="K14" i="23" s="1"/>
  <c r="G14" i="23"/>
  <c r="H14" i="23" s="1"/>
  <c r="Y13" i="23"/>
  <c r="Z13" i="23" s="1"/>
  <c r="V13" i="23"/>
  <c r="W13" i="23" s="1"/>
  <c r="S13" i="23"/>
  <c r="T13" i="23" s="1"/>
  <c r="P13" i="23"/>
  <c r="Q13" i="23" s="1"/>
  <c r="M13" i="23"/>
  <c r="N13" i="23" s="1"/>
  <c r="J13" i="23"/>
  <c r="K13" i="23" s="1"/>
  <c r="G13" i="23"/>
  <c r="H13" i="23" s="1"/>
  <c r="Y12" i="23"/>
  <c r="Z12" i="23" s="1"/>
  <c r="V12" i="23"/>
  <c r="W12" i="23" s="1"/>
  <c r="S12" i="23"/>
  <c r="T12" i="23" s="1"/>
  <c r="P12" i="23"/>
  <c r="Q12" i="23" s="1"/>
  <c r="M12" i="23"/>
  <c r="N12" i="23" s="1"/>
  <c r="J12" i="23"/>
  <c r="K12" i="23" s="1"/>
  <c r="G12" i="23"/>
  <c r="H12" i="23" s="1"/>
  <c r="Y11" i="23"/>
  <c r="Z11" i="23" s="1"/>
  <c r="V11" i="23"/>
  <c r="W11" i="23" s="1"/>
  <c r="S11" i="23"/>
  <c r="T11" i="23" s="1"/>
  <c r="P11" i="23"/>
  <c r="Q11" i="23" s="1"/>
  <c r="M11" i="23"/>
  <c r="N11" i="23" s="1"/>
  <c r="J11" i="23"/>
  <c r="K11" i="23" s="1"/>
  <c r="G11" i="23"/>
  <c r="H11" i="23" s="1"/>
  <c r="Y10" i="23"/>
  <c r="Z10" i="23" s="1"/>
  <c r="V10" i="23"/>
  <c r="W10" i="23" s="1"/>
  <c r="S10" i="23"/>
  <c r="T10" i="23" s="1"/>
  <c r="P10" i="23"/>
  <c r="Q10" i="23" s="1"/>
  <c r="M10" i="23"/>
  <c r="N10" i="23" s="1"/>
  <c r="J10" i="23"/>
  <c r="K10" i="23" s="1"/>
  <c r="G10" i="23"/>
  <c r="H10" i="23" s="1"/>
  <c r="O60" i="23" l="1"/>
  <c r="O64" i="23" s="1"/>
  <c r="O66" i="23" s="1"/>
  <c r="I60" i="23"/>
  <c r="I64" i="23" s="1"/>
  <c r="I66" i="23" s="1"/>
  <c r="U60" i="23"/>
  <c r="U64" i="23" s="1"/>
  <c r="U66" i="23" s="1"/>
  <c r="L60" i="23"/>
  <c r="L64" i="23" s="1"/>
  <c r="L66" i="23" s="1"/>
  <c r="F60" i="23"/>
  <c r="F64" i="23" s="1"/>
  <c r="F66" i="23" s="1"/>
  <c r="R60" i="23"/>
  <c r="R64" i="23" s="1"/>
  <c r="R66" i="23" s="1"/>
  <c r="X60" i="23"/>
  <c r="X64" i="23" s="1"/>
  <c r="X66" i="23" s="1"/>
</calcChain>
</file>

<file path=xl/sharedStrings.xml><?xml version="1.0" encoding="utf-8"?>
<sst xmlns="http://schemas.openxmlformats.org/spreadsheetml/2006/main" count="542" uniqueCount="345">
  <si>
    <t>품      명</t>
  </si>
  <si>
    <t>단위</t>
  </si>
  <si>
    <t>수량</t>
  </si>
  <si>
    <t>노  무  비</t>
  </si>
  <si>
    <t>경      비</t>
  </si>
  <si>
    <t>합      계</t>
  </si>
  <si>
    <t>단  가</t>
  </si>
  <si>
    <t>금  액</t>
  </si>
  <si>
    <t>기계실</t>
  </si>
  <si>
    <t xml:space="preserve"> 제어반</t>
  </si>
  <si>
    <t xml:space="preserve"> 권상기(GEARLESS) + PULLEY</t>
  </si>
  <si>
    <t xml:space="preserve"> 기계대</t>
  </si>
  <si>
    <t xml:space="preserve"> 조속기 + 웨이트풀리 + 스위치</t>
  </si>
  <si>
    <t xml:space="preserve"> 기계실 CABLE + 배관재</t>
  </si>
  <si>
    <t>카틀</t>
  </si>
  <si>
    <t xml:space="preserve"> 카체대 (PLATFORM) ASY</t>
  </si>
  <si>
    <t>GUIDE SHOE</t>
  </si>
  <si>
    <t xml:space="preserve"> CAR GUIDE SHOE/ROLLER</t>
  </si>
  <si>
    <t xml:space="preserve"> CWT GUIDE SHOE/ROLLER</t>
  </si>
  <si>
    <t>카도어</t>
  </si>
  <si>
    <t xml:space="preserve"> 카 도어장치</t>
  </si>
  <si>
    <t xml:space="preserve"> 카 도어</t>
  </si>
  <si>
    <t>카</t>
  </si>
  <si>
    <t xml:space="preserve"> 조작반</t>
  </si>
  <si>
    <t xml:space="preserve"> 장애자 조작반</t>
  </si>
  <si>
    <t xml:space="preserve"> 카 측판(트림 포함)</t>
  </si>
  <si>
    <t xml:space="preserve"> 천장판 &amp; 조명차폐판</t>
  </si>
  <si>
    <t xml:space="preserve"> 핸드레일</t>
  </si>
  <si>
    <t xml:space="preserve"> 자동안내방송장치</t>
  </si>
  <si>
    <t xml:space="preserve"> 카 바닥재</t>
  </si>
  <si>
    <t xml:space="preserve"> 카 주변 CABLE + SWITCH 류</t>
  </si>
  <si>
    <t>로프</t>
  </si>
  <si>
    <t xml:space="preserve"> 카 로프 + 로프소켓</t>
  </si>
  <si>
    <t xml:space="preserve"> 조속기 로프</t>
  </si>
  <si>
    <t xml:space="preserve"> 착상 장치 (POSI+유도판+브래킷)</t>
  </si>
  <si>
    <t xml:space="preserve"> 리미트스위치(상하부)+피트스위치</t>
  </si>
  <si>
    <t xml:space="preserve"> 주행 케이블 (TRAVELING CABLE)</t>
  </si>
  <si>
    <t xml:space="preserve"> 승강로 케이블 (IND/BUTTON + LIMIT)</t>
  </si>
  <si>
    <t>출입구</t>
  </si>
  <si>
    <t xml:space="preserve"> 승장도어장치</t>
  </si>
  <si>
    <t xml:space="preserve"> 승장도어(기타층)</t>
  </si>
  <si>
    <t xml:space="preserve"> 승장문틀 덧씌우기 (기타층)</t>
  </si>
  <si>
    <t xml:space="preserve"> 승장 위치표시기 (기타층)</t>
  </si>
  <si>
    <t xml:space="preserve"> 도어이탈방지 장치</t>
  </si>
  <si>
    <t>통신</t>
  </si>
  <si>
    <t>기타</t>
  </si>
  <si>
    <t xml:space="preserve"> 승강기용 적산전력계</t>
  </si>
  <si>
    <t>재사용품</t>
  </si>
  <si>
    <t xml:space="preserve"> 균형추 연결장치, 녹제거 및 페인팅</t>
  </si>
  <si>
    <t xml:space="preserve"> 완충기 녹제거 및 페인팅</t>
  </si>
  <si>
    <t xml:space="preserve"> 레일브레킷 녹제거 및 페인팅</t>
  </si>
  <si>
    <t xml:space="preserve"> 가이드레일 세척 및 조정작업</t>
  </si>
  <si>
    <t>합계</t>
    <phoneticPr fontId="18" type="noConversion"/>
  </si>
  <si>
    <t>경비</t>
    <phoneticPr fontId="18" type="noConversion"/>
  </si>
  <si>
    <t>인건비</t>
    <phoneticPr fontId="18" type="noConversion"/>
  </si>
  <si>
    <t>금액</t>
    <phoneticPr fontId="18" type="noConversion"/>
  </si>
  <si>
    <t>품명</t>
    <phoneticPr fontId="18" type="noConversion"/>
  </si>
  <si>
    <t>단위</t>
    <phoneticPr fontId="18" type="noConversion"/>
  </si>
  <si>
    <t>수량</t>
    <phoneticPr fontId="18" type="noConversion"/>
  </si>
  <si>
    <t>재료비</t>
    <phoneticPr fontId="18" type="noConversion"/>
  </si>
  <si>
    <t>단가</t>
    <phoneticPr fontId="18" type="noConversion"/>
  </si>
  <si>
    <t>금액</t>
    <phoneticPr fontId="18" type="noConversion"/>
  </si>
  <si>
    <t>노무비</t>
    <phoneticPr fontId="18" type="noConversion"/>
  </si>
  <si>
    <t>경비</t>
    <phoneticPr fontId="18" type="noConversion"/>
  </si>
  <si>
    <t>비고</t>
    <phoneticPr fontId="18" type="noConversion"/>
  </si>
  <si>
    <t>식</t>
    <phoneticPr fontId="18" type="noConversion"/>
  </si>
  <si>
    <t>로프</t>
    <phoneticPr fontId="18" type="noConversion"/>
  </si>
  <si>
    <t>승강로</t>
    <phoneticPr fontId="18" type="noConversion"/>
  </si>
  <si>
    <t xml:space="preserve"> 기타 재료비</t>
    <phoneticPr fontId="18" type="noConversion"/>
  </si>
  <si>
    <t xml:space="preserve"> 조작반</t>
    <phoneticPr fontId="18" type="noConversion"/>
  </si>
  <si>
    <t>교체</t>
    <phoneticPr fontId="18" type="noConversion"/>
  </si>
  <si>
    <t xml:space="preserve"> 권상기(GEARLESS) + PULLEY</t>
    <phoneticPr fontId="26" type="noConversion"/>
  </si>
  <si>
    <t>교체</t>
  </si>
  <si>
    <t xml:space="preserve"> 기계대</t>
    <phoneticPr fontId="26" type="noConversion"/>
  </si>
  <si>
    <t xml:space="preserve"> 이중방진고무</t>
    <phoneticPr fontId="26" type="noConversion"/>
  </si>
  <si>
    <t xml:space="preserve"> 조속기 + 웨이트풀리 + 스위치</t>
    <phoneticPr fontId="3" type="noConversion"/>
  </si>
  <si>
    <t xml:space="preserve"> 기계실 CABLE + 배관재</t>
    <phoneticPr fontId="3" type="noConversion"/>
  </si>
  <si>
    <t xml:space="preserve"> 기계실 환기시설+조명 교체공사(필요시)</t>
    <phoneticPr fontId="18" type="noConversion"/>
  </si>
  <si>
    <t>카틀</t>
    <phoneticPr fontId="26" type="noConversion"/>
  </si>
  <si>
    <t xml:space="preserve"> 카체대 (PLATFORM) ASY</t>
    <phoneticPr fontId="18" type="noConversion"/>
  </si>
  <si>
    <t>GUIDE SHOE</t>
    <phoneticPr fontId="18" type="noConversion"/>
  </si>
  <si>
    <t xml:space="preserve"> CAR GUIDE SHOE/ROLLER</t>
    <phoneticPr fontId="18" type="noConversion"/>
  </si>
  <si>
    <t xml:space="preserve"> CWT GUIDE SHOE/ROLLER</t>
    <phoneticPr fontId="18" type="noConversion"/>
  </si>
  <si>
    <t>카도어</t>
    <phoneticPr fontId="18" type="noConversion"/>
  </si>
  <si>
    <t xml:space="preserve"> 카 도어장치</t>
    <phoneticPr fontId="18" type="noConversion"/>
  </si>
  <si>
    <t xml:space="preserve"> 카 도어</t>
    <phoneticPr fontId="18" type="noConversion"/>
  </si>
  <si>
    <t>DOOR 안전장치</t>
    <phoneticPr fontId="18" type="noConversion"/>
  </si>
  <si>
    <t>카</t>
    <phoneticPr fontId="18" type="noConversion"/>
  </si>
  <si>
    <t xml:space="preserve"> 장애자 조작반</t>
    <phoneticPr fontId="18" type="noConversion"/>
  </si>
  <si>
    <t xml:space="preserve"> 카 측판(트림 포함)</t>
    <phoneticPr fontId="26" type="noConversion"/>
  </si>
  <si>
    <t xml:space="preserve"> 천장판 &amp; 조명차폐판</t>
    <phoneticPr fontId="26" type="noConversion"/>
  </si>
  <si>
    <t xml:space="preserve"> 핸드레일</t>
    <phoneticPr fontId="26" type="noConversion"/>
  </si>
  <si>
    <t xml:space="preserve"> 자동안내방송장치</t>
    <phoneticPr fontId="26" type="noConversion"/>
  </si>
  <si>
    <t xml:space="preserve"> 카 바닥재</t>
    <phoneticPr fontId="26" type="noConversion"/>
  </si>
  <si>
    <t xml:space="preserve"> 카 주변 CABLE + SWITCH 류</t>
    <phoneticPr fontId="26" type="noConversion"/>
  </si>
  <si>
    <t xml:space="preserve"> 카 로프 + 로프소켓</t>
    <phoneticPr fontId="26" type="noConversion"/>
  </si>
  <si>
    <t xml:space="preserve"> 조속기 로프</t>
    <phoneticPr fontId="26" type="noConversion"/>
  </si>
  <si>
    <t>무게보상장치</t>
    <phoneticPr fontId="26" type="noConversion"/>
  </si>
  <si>
    <t>승강로</t>
    <phoneticPr fontId="26" type="noConversion"/>
  </si>
  <si>
    <t xml:space="preserve"> 착상 장치 (POSI+유도판+브래킷)</t>
    <phoneticPr fontId="18" type="noConversion"/>
  </si>
  <si>
    <t xml:space="preserve"> 리미트스위치(상하부)+피트스위치</t>
    <phoneticPr fontId="18" type="noConversion"/>
  </si>
  <si>
    <t xml:space="preserve"> 주행 케이블 (TRAVELING CABLE)</t>
    <phoneticPr fontId="26" type="noConversion"/>
  </si>
  <si>
    <t xml:space="preserve"> 승강로 케이블 (IND/BUTTON + LIMIT)</t>
    <phoneticPr fontId="18" type="noConversion"/>
  </si>
  <si>
    <t xml:space="preserve"> 피트사다리</t>
    <phoneticPr fontId="26" type="noConversion"/>
  </si>
  <si>
    <t>출입구</t>
    <phoneticPr fontId="26" type="noConversion"/>
  </si>
  <si>
    <t xml:space="preserve"> 승장문턱(교체 필요시)</t>
    <phoneticPr fontId="18" type="noConversion"/>
  </si>
  <si>
    <t>검사비</t>
  </si>
  <si>
    <t xml:space="preserve"> 수시검사</t>
  </si>
  <si>
    <t>정부서울청사-승강기교체공사 세부 내역서</t>
    <phoneticPr fontId="18" type="noConversion"/>
  </si>
  <si>
    <t>사양</t>
    <phoneticPr fontId="18" type="noConversion"/>
  </si>
  <si>
    <t>용도</t>
    <phoneticPr fontId="26" type="noConversion"/>
  </si>
  <si>
    <t>승객용</t>
    <phoneticPr fontId="18" type="noConversion"/>
  </si>
  <si>
    <t>비상용</t>
    <phoneticPr fontId="18" type="noConversion"/>
  </si>
  <si>
    <t>비상용(인화물용)</t>
    <phoneticPr fontId="18" type="noConversion"/>
  </si>
  <si>
    <t>장애인용(4면전망,관통형))</t>
    <phoneticPr fontId="18" type="noConversion"/>
  </si>
  <si>
    <t>호기</t>
    <phoneticPr fontId="18" type="noConversion"/>
  </si>
  <si>
    <t>1~3</t>
    <phoneticPr fontId="18" type="noConversion"/>
  </si>
  <si>
    <t>4~6</t>
    <phoneticPr fontId="18" type="noConversion"/>
  </si>
  <si>
    <t>9~10</t>
    <phoneticPr fontId="18" type="noConversion"/>
  </si>
  <si>
    <t xml:space="preserve"> 인승 / 정격하중(kg)</t>
    <phoneticPr fontId="26" type="noConversion"/>
  </si>
  <si>
    <t>24 / 1600</t>
    <phoneticPr fontId="18" type="noConversion"/>
  </si>
  <si>
    <t>20 / 1350</t>
    <phoneticPr fontId="18" type="noConversion"/>
  </si>
  <si>
    <t>17 / 1150</t>
    <phoneticPr fontId="18" type="noConversion"/>
  </si>
  <si>
    <t>11  /  750</t>
    <phoneticPr fontId="18" type="noConversion"/>
  </si>
  <si>
    <t>15  /  1000</t>
    <phoneticPr fontId="18" type="noConversion"/>
  </si>
  <si>
    <t xml:space="preserve"> 속도(m/min)</t>
    <phoneticPr fontId="26" type="noConversion"/>
  </si>
  <si>
    <t xml:space="preserve"> 층수</t>
    <phoneticPr fontId="26" type="noConversion"/>
  </si>
  <si>
    <t xml:space="preserve"> 대수</t>
    <phoneticPr fontId="26" type="noConversion"/>
  </si>
  <si>
    <t>No</t>
    <phoneticPr fontId="26" type="noConversion"/>
  </si>
  <si>
    <t>구분</t>
    <phoneticPr fontId="26" type="noConversion"/>
  </si>
  <si>
    <t>주요 부품 명</t>
    <phoneticPr fontId="26" type="noConversion"/>
  </si>
  <si>
    <t>적용</t>
    <phoneticPr fontId="18" type="noConversion"/>
  </si>
  <si>
    <t>단가</t>
    <phoneticPr fontId="26" type="noConversion"/>
  </si>
  <si>
    <t>수량</t>
    <phoneticPr fontId="26" type="noConversion"/>
  </si>
  <si>
    <t>금액</t>
    <phoneticPr fontId="26" type="noConversion"/>
  </si>
  <si>
    <t>기계실</t>
    <phoneticPr fontId="26" type="noConversion"/>
  </si>
  <si>
    <t xml:space="preserve"> 제어반</t>
    <phoneticPr fontId="26" type="noConversion"/>
  </si>
  <si>
    <t>교체</t>
    <phoneticPr fontId="18" type="noConversion"/>
  </si>
  <si>
    <t xml:space="preserve"> 승장도어장치</t>
    <phoneticPr fontId="26" type="noConversion"/>
  </si>
  <si>
    <t>교체</t>
    <phoneticPr fontId="18" type="noConversion"/>
  </si>
  <si>
    <t xml:space="preserve"> 승장도어 (1층)</t>
    <phoneticPr fontId="26" type="noConversion"/>
  </si>
  <si>
    <t xml:space="preserve"> 승장도어(기타층)</t>
    <phoneticPr fontId="26" type="noConversion"/>
  </si>
  <si>
    <t xml:space="preserve"> 승장문틀 덧씌우기 (1층)</t>
    <phoneticPr fontId="3" type="noConversion"/>
  </si>
  <si>
    <t xml:space="preserve"> 승장문틀 덧씌우기 (기타층)</t>
    <phoneticPr fontId="26" type="noConversion"/>
  </si>
  <si>
    <t xml:space="preserve"> 승장버튼+층표시기 (1층)</t>
    <phoneticPr fontId="18" type="noConversion"/>
  </si>
  <si>
    <t xml:space="preserve"> 승장 위치표시기 (기타층)</t>
    <phoneticPr fontId="18" type="noConversion"/>
  </si>
  <si>
    <t xml:space="preserve"> 도어이탈방지 장치</t>
    <phoneticPr fontId="26" type="noConversion"/>
  </si>
  <si>
    <t>신규</t>
    <phoneticPr fontId="18" type="noConversion"/>
  </si>
  <si>
    <t>통신</t>
    <phoneticPr fontId="26" type="noConversion"/>
  </si>
  <si>
    <t xml:space="preserve"> 디지탈인터폰(외부통화장치),원격감시</t>
    <phoneticPr fontId="18" type="noConversion"/>
  </si>
  <si>
    <t xml:space="preserve"> CCTV 장비 + 케이블 + 배선/결선</t>
    <phoneticPr fontId="26" type="noConversion"/>
  </si>
  <si>
    <t>기타</t>
    <phoneticPr fontId="18" type="noConversion"/>
  </si>
  <si>
    <t xml:space="preserve"> 승강기용 적산전력계</t>
    <phoneticPr fontId="18" type="noConversion"/>
  </si>
  <si>
    <t>재사용품</t>
    <phoneticPr fontId="18" type="noConversion"/>
  </si>
  <si>
    <t xml:space="preserve"> 균형추 연결장치, 녹제거 및 페인팅</t>
    <phoneticPr fontId="26" type="noConversion"/>
  </si>
  <si>
    <t>수리비</t>
    <phoneticPr fontId="18" type="noConversion"/>
  </si>
  <si>
    <t xml:space="preserve"> 완충기 녹제거 및 페인팅</t>
    <phoneticPr fontId="18" type="noConversion"/>
  </si>
  <si>
    <t xml:space="preserve"> 레일브레킷 녹제거 및 페인팅</t>
    <phoneticPr fontId="18" type="noConversion"/>
  </si>
  <si>
    <t xml:space="preserve"> 가이드레일 세척 및 조정작업</t>
    <phoneticPr fontId="18" type="noConversion"/>
  </si>
  <si>
    <t>에어컨</t>
    <phoneticPr fontId="18" type="noConversion"/>
  </si>
  <si>
    <t>LCD</t>
    <phoneticPr fontId="18" type="noConversion"/>
  </si>
  <si>
    <t>승강로 칸막이</t>
    <phoneticPr fontId="18" type="noConversion"/>
  </si>
  <si>
    <t>재료비 계</t>
    <phoneticPr fontId="26" type="noConversion"/>
  </si>
  <si>
    <t>교체공사 해체/설치 인건비 합계</t>
    <phoneticPr fontId="26" type="noConversion"/>
  </si>
  <si>
    <t>경비 합계</t>
    <phoneticPr fontId="18" type="noConversion"/>
  </si>
  <si>
    <t>폐자재 회수비 합계</t>
    <phoneticPr fontId="26" type="noConversion"/>
  </si>
  <si>
    <t>대당 합계</t>
    <phoneticPr fontId="26" type="noConversion"/>
  </si>
  <si>
    <t>대수</t>
    <phoneticPr fontId="26" type="noConversion"/>
  </si>
  <si>
    <t>합계</t>
    <phoneticPr fontId="26" type="noConversion"/>
  </si>
  <si>
    <t>고철</t>
    <phoneticPr fontId="18" type="noConversion"/>
  </si>
  <si>
    <t>폐자재 회수비</t>
    <phoneticPr fontId="18" type="noConversion"/>
  </si>
  <si>
    <t xml:space="preserve"> 교체공사 해체/설치/양중</t>
    <phoneticPr fontId="18" type="noConversion"/>
  </si>
  <si>
    <t>대당합계</t>
    <phoneticPr fontId="18" type="noConversion"/>
  </si>
  <si>
    <t>대수</t>
    <phoneticPr fontId="18" type="noConversion"/>
  </si>
  <si>
    <t>합계</t>
    <phoneticPr fontId="18" type="noConversion"/>
  </si>
  <si>
    <t>규      격</t>
  </si>
  <si>
    <t>비  고</t>
  </si>
  <si>
    <t>일위</t>
  </si>
  <si>
    <t>단산</t>
  </si>
  <si>
    <t>자재</t>
  </si>
  <si>
    <t>손료적용</t>
  </si>
  <si>
    <t>손료저장</t>
  </si>
  <si>
    <t>(단위:원)</t>
  </si>
  <si>
    <t xml:space="preserve"> 엘리베이터 교체공사</t>
    <phoneticPr fontId="18" type="noConversion"/>
  </si>
  <si>
    <t>대</t>
    <phoneticPr fontId="18" type="noConversion"/>
  </si>
  <si>
    <t xml:space="preserve"> 녹화 장비 및 기타 부품</t>
    <phoneticPr fontId="18" type="noConversion"/>
  </si>
  <si>
    <t xml:space="preserve"> 케이블 + 배선/결선</t>
    <phoneticPr fontId="18" type="noConversion"/>
  </si>
  <si>
    <t>기계실 철거작업</t>
  </si>
  <si>
    <t>Platform 철거</t>
  </si>
  <si>
    <t>승강로 기기 철거</t>
  </si>
  <si>
    <t>출입구 철거작업</t>
  </si>
  <si>
    <t>로프 철거</t>
  </si>
  <si>
    <t>카Panel 철거</t>
  </si>
  <si>
    <t>전선 철거</t>
  </si>
  <si>
    <t>청 소</t>
  </si>
  <si>
    <t>착공</t>
  </si>
  <si>
    <t>안전 대책</t>
  </si>
  <si>
    <t>기계실 작업</t>
  </si>
  <si>
    <t>Platform 조립</t>
  </si>
  <si>
    <t>저속 시운전</t>
  </si>
  <si>
    <t>승강로 기기설치</t>
  </si>
  <si>
    <t>출입구 작업</t>
  </si>
  <si>
    <t>로프 걸기</t>
  </si>
  <si>
    <t>카Panel 조립</t>
  </si>
  <si>
    <t>배결선 작업</t>
  </si>
  <si>
    <t>고속준비 작업</t>
  </si>
  <si>
    <t>고속 시운전</t>
  </si>
  <si>
    <t>고속 조정</t>
  </si>
  <si>
    <t>서비스 이체</t>
  </si>
  <si>
    <t>비        목</t>
  </si>
  <si>
    <t>금      액</t>
  </si>
  <si>
    <t>구        성        비</t>
  </si>
  <si>
    <t>비      고</t>
  </si>
  <si>
    <t>A1</t>
  </si>
  <si>
    <t>재   료   비</t>
  </si>
  <si>
    <t>직  접  재  료  비</t>
  </si>
  <si>
    <t/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</si>
  <si>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</si>
  <si>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</si>
  <si>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</si>
  <si>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</si>
  <si>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</si>
  <si>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</si>
  <si>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</si>
  <si>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노   무   비</t>
  </si>
  <si>
    <t>직  접  노  무  비</t>
  </si>
  <si>
    <t>B2</t>
  </si>
  <si>
    <t>간  접  노  무  비</t>
  </si>
  <si>
    <t>BS</t>
  </si>
  <si>
    <t>C4</t>
  </si>
  <si>
    <t>산  재  보  험  료</t>
  </si>
  <si>
    <t>C5</t>
  </si>
  <si>
    <t>고  용  보  험  료</t>
  </si>
  <si>
    <t>C6</t>
  </si>
  <si>
    <t>국민  건강  보험료</t>
  </si>
  <si>
    <t>C7</t>
  </si>
  <si>
    <t>국민  연금  보험료</t>
  </si>
  <si>
    <t>CB</t>
  </si>
  <si>
    <t>노인장기요양보험료</t>
  </si>
  <si>
    <t>C8</t>
  </si>
  <si>
    <t>퇴직  공제  부금비</t>
  </si>
  <si>
    <t>CA</t>
  </si>
  <si>
    <t>산업안전보건관리비</t>
  </si>
  <si>
    <t>CG</t>
  </si>
  <si>
    <t>기   타    경   비</t>
  </si>
  <si>
    <t>CS</t>
  </si>
  <si>
    <t>S1</t>
  </si>
  <si>
    <t xml:space="preserve">        계</t>
  </si>
  <si>
    <t>D1</t>
  </si>
  <si>
    <t>일  반  관  리  비</t>
  </si>
  <si>
    <t>D2</t>
  </si>
  <si>
    <t>이              윤</t>
  </si>
  <si>
    <t>D9</t>
  </si>
  <si>
    <t>DB</t>
  </si>
  <si>
    <t>부  가  가  치  세</t>
  </si>
  <si>
    <t>DH</t>
  </si>
  <si>
    <t>합              계</t>
    <phoneticPr fontId="18" type="noConversion"/>
  </si>
  <si>
    <t>인건비 합계</t>
    <phoneticPr fontId="18" type="noConversion"/>
  </si>
  <si>
    <t>양중</t>
    <phoneticPr fontId="18" type="noConversion"/>
  </si>
  <si>
    <t>양중비</t>
    <phoneticPr fontId="18" type="noConversion"/>
  </si>
  <si>
    <t>1회</t>
    <phoneticPr fontId="18" type="noConversion"/>
  </si>
  <si>
    <t>철거</t>
    <phoneticPr fontId="18" type="noConversion"/>
  </si>
  <si>
    <t>인</t>
    <phoneticPr fontId="18" type="noConversion"/>
  </si>
  <si>
    <t>설치</t>
    <phoneticPr fontId="18" type="noConversion"/>
  </si>
  <si>
    <t>대당합계</t>
    <phoneticPr fontId="18" type="noConversion"/>
  </si>
  <si>
    <t>대수</t>
    <phoneticPr fontId="18" type="noConversion"/>
  </si>
  <si>
    <t>단위</t>
    <phoneticPr fontId="18" type="noConversion"/>
  </si>
  <si>
    <t>상세작업</t>
    <phoneticPr fontId="18" type="noConversion"/>
  </si>
  <si>
    <t>기계설비공</t>
    <phoneticPr fontId="18" type="noConversion"/>
  </si>
  <si>
    <t>합계금액</t>
    <phoneticPr fontId="18" type="noConversion"/>
  </si>
  <si>
    <t>비고</t>
    <phoneticPr fontId="18" type="noConversion"/>
  </si>
  <si>
    <t xml:space="preserve"> 균형추 </t>
    <phoneticPr fontId="18" type="noConversion"/>
  </si>
  <si>
    <t>대</t>
    <phoneticPr fontId="18" type="noConversion"/>
  </si>
  <si>
    <t>세척,녹제거,페인팅</t>
    <phoneticPr fontId="18" type="noConversion"/>
  </si>
  <si>
    <t xml:space="preserve"> 레일브레킷</t>
    <phoneticPr fontId="18" type="noConversion"/>
  </si>
  <si>
    <t xml:space="preserve"> 가이드레일 </t>
    <phoneticPr fontId="18" type="noConversion"/>
  </si>
  <si>
    <t>조정(단차,면차,RG등)</t>
  </si>
  <si>
    <t>KG당 단가</t>
    <phoneticPr fontId="18" type="noConversion"/>
  </si>
  <si>
    <t xml:space="preserve">설치 검사 </t>
    <phoneticPr fontId="18" type="noConversion"/>
  </si>
  <si>
    <t>완성 검사</t>
    <phoneticPr fontId="18" type="noConversion"/>
  </si>
  <si>
    <t>02. 승강기 부대 공사</t>
    <phoneticPr fontId="18" type="noConversion"/>
  </si>
  <si>
    <t>01. 승강기 단일 공사</t>
    <phoneticPr fontId="18" type="noConversion"/>
  </si>
  <si>
    <t xml:space="preserve"> ALP</t>
    <phoneticPr fontId="18" type="noConversion"/>
  </si>
  <si>
    <t xml:space="preserve"> 부조작반</t>
    <phoneticPr fontId="18" type="noConversion"/>
  </si>
  <si>
    <t>신규</t>
    <phoneticPr fontId="18" type="noConversion"/>
  </si>
  <si>
    <t>교체</t>
    <phoneticPr fontId="18" type="noConversion"/>
  </si>
  <si>
    <t>규격</t>
    <phoneticPr fontId="18" type="noConversion"/>
  </si>
  <si>
    <t>VVVF</t>
    <phoneticPr fontId="18" type="noConversion"/>
  </si>
  <si>
    <t>동기전동기</t>
    <phoneticPr fontId="18" type="noConversion"/>
  </si>
  <si>
    <t>H빔</t>
    <phoneticPr fontId="18" type="noConversion"/>
  </si>
  <si>
    <t>비상정지장치 포함</t>
    <phoneticPr fontId="18" type="noConversion"/>
  </si>
  <si>
    <t>제조사표준</t>
    <phoneticPr fontId="18" type="noConversion"/>
  </si>
  <si>
    <t>제조사표준</t>
    <phoneticPr fontId="18" type="noConversion"/>
  </si>
  <si>
    <t>커플형</t>
    <phoneticPr fontId="18" type="noConversion"/>
  </si>
  <si>
    <t>인버터방식 (최고급형)</t>
    <phoneticPr fontId="18" type="noConversion"/>
  </si>
  <si>
    <t>멀티포토 (비접촉식 + 접촉식)</t>
    <phoneticPr fontId="18" type="noConversion"/>
  </si>
  <si>
    <t>마이크로 푸시 타입</t>
    <phoneticPr fontId="18" type="noConversion"/>
  </si>
  <si>
    <t>마이크로 푸시 타입</t>
    <phoneticPr fontId="18" type="noConversion"/>
  </si>
  <si>
    <t>식</t>
    <phoneticPr fontId="18" type="noConversion"/>
  </si>
  <si>
    <t xml:space="preserve"> 무게보상장치</t>
    <phoneticPr fontId="18" type="noConversion"/>
  </si>
  <si>
    <t xml:space="preserve"> 도어 안전장치</t>
    <phoneticPr fontId="18" type="noConversion"/>
  </si>
  <si>
    <t xml:space="preserve"> 가설 및 부대 건축 공사</t>
    <phoneticPr fontId="18" type="noConversion"/>
  </si>
  <si>
    <t xml:space="preserve"> 폐자재 회수비</t>
    <phoneticPr fontId="18" type="noConversion"/>
  </si>
  <si>
    <t>단 가
(기계설비공)</t>
    <phoneticPr fontId="18" type="noConversion"/>
  </si>
  <si>
    <t xml:space="preserve"> 기계실 환기시설+조명 교체공사</t>
    <phoneticPr fontId="18" type="noConversion"/>
  </si>
  <si>
    <t xml:space="preserve"> 승장문턱</t>
    <phoneticPr fontId="18" type="noConversion"/>
  </si>
  <si>
    <t xml:space="preserve"> 피트사다리</t>
    <phoneticPr fontId="18" type="noConversion"/>
  </si>
  <si>
    <t xml:space="preserve"> 완충기</t>
    <phoneticPr fontId="18" type="noConversion"/>
  </si>
  <si>
    <t>노무비 * 구성비율</t>
    <phoneticPr fontId="18" type="noConversion"/>
  </si>
  <si>
    <t>국민건강보험 * 구성비율</t>
    <phoneticPr fontId="18" type="noConversion"/>
  </si>
  <si>
    <t>직접노무비 * 구성비율</t>
    <phoneticPr fontId="18" type="noConversion"/>
  </si>
  <si>
    <t>직접노무비 * 구성비율</t>
    <phoneticPr fontId="18" type="noConversion"/>
  </si>
  <si>
    <t>제 조 품 (완 제 품)</t>
    <phoneticPr fontId="18" type="noConversion"/>
  </si>
  <si>
    <t>철 거 설 치 공 사 비</t>
    <phoneticPr fontId="18" type="noConversion"/>
  </si>
  <si>
    <t>설 치 재 료</t>
    <phoneticPr fontId="18" type="noConversion"/>
  </si>
  <si>
    <t>단가</t>
    <phoneticPr fontId="18" type="noConversion"/>
  </si>
  <si>
    <t>금액</t>
    <phoneticPr fontId="18" type="noConversion"/>
  </si>
  <si>
    <t>제    조</t>
    <phoneticPr fontId="18" type="noConversion"/>
  </si>
  <si>
    <t>제 조 소 계</t>
    <phoneticPr fontId="18" type="noConversion"/>
  </si>
  <si>
    <t>설치재료비, 설치노무비</t>
    <phoneticPr fontId="18" type="noConversion"/>
  </si>
  <si>
    <t>순공사원가</t>
    <phoneticPr fontId="18" type="noConversion"/>
  </si>
  <si>
    <t>산출경비</t>
    <phoneticPr fontId="18" type="noConversion"/>
  </si>
  <si>
    <t>공  사  비  총  계</t>
    <phoneticPr fontId="18" type="noConversion"/>
  </si>
  <si>
    <t>공량</t>
    <phoneticPr fontId="18" type="noConversion"/>
  </si>
  <si>
    <t>고철비</t>
    <phoneticPr fontId="18" type="noConversion"/>
  </si>
  <si>
    <t>합계</t>
    <phoneticPr fontId="18" type="noConversion"/>
  </si>
  <si>
    <t xml:space="preserve"> 비상통화장치</t>
    <phoneticPr fontId="18" type="noConversion"/>
  </si>
  <si>
    <t>1C</t>
    <phoneticPr fontId="18" type="noConversion"/>
  </si>
  <si>
    <t>인조대리석12T</t>
    <phoneticPr fontId="18" type="noConversion"/>
  </si>
  <si>
    <t>LED조면 천정</t>
    <phoneticPr fontId="18" type="noConversion"/>
  </si>
  <si>
    <t xml:space="preserve"> 승장도어 (1층)</t>
    <phoneticPr fontId="18" type="noConversion"/>
  </si>
  <si>
    <t xml:space="preserve"> 승장문틀 덧씌우기 (1층)</t>
    <phoneticPr fontId="18" type="noConversion"/>
  </si>
  <si>
    <t xml:space="preserve"> 승장버튼+층표시기 (1층)</t>
    <phoneticPr fontId="18" type="noConversion"/>
  </si>
  <si>
    <t>SUS439 MIR E.T</t>
    <phoneticPr fontId="18" type="noConversion"/>
  </si>
  <si>
    <t>SUS439 MIR</t>
    <phoneticPr fontId="18" type="noConversion"/>
  </si>
  <si>
    <t>PI-L700 / HPB-A64</t>
    <phoneticPr fontId="18" type="noConversion"/>
  </si>
  <si>
    <t>HIP-LA64</t>
    <phoneticPr fontId="18" type="noConversion"/>
  </si>
  <si>
    <t xml:space="preserve">SUS439 MIR </t>
    <phoneticPr fontId="18" type="noConversion"/>
  </si>
  <si>
    <t xml:space="preserve"> 완성검사 및 기타경비</t>
    <phoneticPr fontId="18" type="noConversion"/>
  </si>
  <si>
    <t>총공사금액 * 구성비율</t>
    <phoneticPr fontId="18" type="noConversion"/>
  </si>
  <si>
    <t xml:space="preserve"> 완충기 </t>
    <phoneticPr fontId="18" type="noConversion"/>
  </si>
  <si>
    <t>승객용(장애인겸용) 1,350kg, 18인승, 120m/min, 14/14</t>
    <phoneticPr fontId="18" type="noConversion"/>
  </si>
  <si>
    <t xml:space="preserve">[ 한국감정원 부산동부지사사옥 승강기 교체 : 승객용(장애인겸용) 2대 - SUS-MIR  ] </t>
    <phoneticPr fontId="18" type="noConversion"/>
  </si>
  <si>
    <t>승객용(장애인겸용) 1,350kg, 18인승, 120m/min, 14/14 * 2대</t>
    <phoneticPr fontId="18" type="noConversion"/>
  </si>
  <si>
    <t>승객용(장애인겸용) 1,350kg, 18인승, 120m/min, 14/14 * 2대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</si>
</sst>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1" formatCode="_-* #,##0_-;\-* #,##0_-;_-* &quot;-&quot;_-;_-@_-"/>
    <numFmt numFmtId="43" formatCode="_-* #,##0.00_-;\-* #,##0.00_-;_-* &quot;-&quot;??_-;_-@_-"/>
    <numFmt numFmtId="176" formatCode="&quot;₩&quot;#,##0;[Red]&quot;₩&quot;\-#,##0"/>
    <numFmt numFmtId="177" formatCode="&quot;₩&quot;#,##0.00;[Red]&quot;₩&quot;\-#,##0.00"/>
    <numFmt numFmtId="178" formatCode="_-&quot;₩&quot;* #,##0.00_-;&quot;₩&quot;&quot;₩&quot;\-&quot;₩&quot;* #,##0.00_-;_-&quot;₩&quot;* &quot;-&quot;??_-;_-@_-"/>
    <numFmt numFmtId="179" formatCode="_-* #,##0.00_-;&quot;₩&quot;&quot;₩&quot;\-* #,##0.00_-;_-* &quot;-&quot;??_-;_-@_-"/>
    <numFmt numFmtId="180" formatCode="&quot;₩&quot;#,##0;&quot;₩&quot;&quot;₩&quot;&quot;₩&quot;&quot;₩&quot;\-#,##0"/>
    <numFmt numFmtId="181" formatCode="&quot;₩&quot;#,##0;[Red]&quot;₩&quot;&quot;₩&quot;&quot;₩&quot;&quot;₩&quot;\-#,##0"/>
    <numFmt numFmtId="182" formatCode="&quot;₩&quot;#,##0.00;&quot;₩&quot;&quot;₩&quot;&quot;₩&quot;&quot;₩&quot;\-#,##0.00"/>
    <numFmt numFmtId="183" formatCode="#,##0;[Red]&quot;-&quot;#,##0"/>
    <numFmt numFmtId="184" formatCode="#,##0.00;[Red]&quot;-&quot;#,##0.00"/>
    <numFmt numFmtId="185" formatCode="_-* #,##0_-;&quot;₩&quot;&quot;₩&quot;&quot;₩&quot;&quot;₩&quot;&quot;₩&quot;&quot;₩&quot;&quot;₩&quot;&quot;₩&quot;&quot;₩&quot;&quot;₩&quot;\-* #,##0_-;_-* &quot;-&quot;_-;_-@_-"/>
    <numFmt numFmtId="186" formatCode="#,##0_);[Red]\(#,##0\)"/>
    <numFmt numFmtId="187" formatCode="0_);[Red]\(0\)"/>
    <numFmt numFmtId="188" formatCode="#,##0_ "/>
    <numFmt numFmtId="189" formatCode="_-* #,##0.0_-;\-* #,##0.0_-;_-* &quot;-&quot;?_-;_-@_-"/>
    <numFmt numFmtId="190" formatCode="_-* #,##0.0_-;\-* #,##0.0_-;_-* &quot;-&quot;_-;_-@_-"/>
    <numFmt numFmtId="191" formatCode="0.00000000000000000000_);[Red]\(0.00000000000000000000\)"/>
    <numFmt numFmtId="192" formatCode="#,###"/>
    <numFmt numFmtId="193" formatCode="#,##0.0_ "/>
    <numFmt numFmtId="194" formatCode="0.000%"/>
  </numFmts>
  <fonts count="45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"/>
      <color indexed="8"/>
      <name val="Courier"/>
      <family val="3"/>
    </font>
    <font>
      <sz val="12"/>
      <name val="¹ÙÅÁÃ¼"/>
      <family val="1"/>
      <charset val="129"/>
    </font>
    <font>
      <b/>
      <sz val="1"/>
      <color indexed="8"/>
      <name val="Courier"/>
      <family val="3"/>
    </font>
    <font>
      <b/>
      <sz val="12"/>
      <color indexed="16"/>
      <name val="±¼¸²Ã¼"/>
      <family val="3"/>
      <charset val="129"/>
    </font>
    <font>
      <sz val="12"/>
      <name val="바탕체"/>
      <family val="1"/>
      <charset val="129"/>
    </font>
    <font>
      <sz val="10"/>
      <name val="Arial"/>
      <family val="2"/>
    </font>
    <font>
      <sz val="11"/>
      <name val="돋움"/>
      <family val="3"/>
    </font>
    <font>
      <b/>
      <sz val="12"/>
      <color indexed="16"/>
      <name val="굴림체"/>
      <family val="3"/>
      <charset val="129"/>
    </font>
    <font>
      <u/>
      <sz val="11"/>
      <color indexed="12"/>
      <name val="돋움"/>
      <family val="3"/>
      <charset val="129"/>
    </font>
    <font>
      <sz val="12"/>
      <name val="ＭＳ 明朝"/>
      <family val="3"/>
      <charset val="129"/>
    </font>
    <font>
      <sz val="14"/>
      <name val="Terminal"/>
      <family val="3"/>
      <charset val="129"/>
    </font>
    <font>
      <sz val="12"/>
      <name val="±¼¸²Ã¼"/>
      <family val="3"/>
      <charset val="129"/>
    </font>
    <font>
      <sz val="8"/>
      <name val="Arial"/>
      <family val="2"/>
    </font>
    <font>
      <b/>
      <sz val="12"/>
      <name val="Arial"/>
      <family val="2"/>
    </font>
    <font>
      <sz val="12"/>
      <name val="¹UAAA¼"/>
      <family val="3"/>
      <charset val="129"/>
    </font>
    <font>
      <sz val="8"/>
      <name val="맑은 고딕"/>
      <family val="2"/>
      <charset val="129"/>
      <scheme val="minor"/>
    </font>
    <font>
      <b/>
      <sz val="16"/>
      <name val="맑은 고딕"/>
      <family val="3"/>
      <charset val="129"/>
      <scheme val="major"/>
    </font>
    <font>
      <sz val="11"/>
      <color theme="1"/>
      <name val="굴림체"/>
      <family val="3"/>
      <charset val="129"/>
    </font>
    <font>
      <sz val="9"/>
      <color theme="1"/>
      <name val="굴림체"/>
      <family val="3"/>
      <charset val="129"/>
    </font>
    <font>
      <b/>
      <u/>
      <sz val="16"/>
      <name val="맑은 고딕"/>
      <family val="3"/>
      <charset val="129"/>
      <scheme val="major"/>
    </font>
    <font>
      <b/>
      <sz val="16"/>
      <color theme="1"/>
      <name val="맑은 고딕"/>
      <family val="3"/>
      <charset val="129"/>
      <scheme val="minor"/>
    </font>
    <font>
      <b/>
      <u/>
      <sz val="10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Arial"/>
      <family val="2"/>
    </font>
    <font>
      <sz val="11"/>
      <color rgb="FF0000FF"/>
      <name val="맑은 고딕"/>
      <family val="3"/>
      <charset val="129"/>
      <scheme val="major"/>
    </font>
    <font>
      <sz val="11"/>
      <color rgb="FFFF0000"/>
      <name val="맑은 고딕"/>
      <family val="3"/>
      <charset val="129"/>
      <scheme val="major"/>
    </font>
    <font>
      <b/>
      <sz val="11"/>
      <color rgb="FFFF0000"/>
      <name val="맑은 고딕"/>
      <family val="3"/>
      <charset val="129"/>
      <scheme val="major"/>
    </font>
    <font>
      <b/>
      <sz val="11"/>
      <color rgb="FF0000FF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inor"/>
    </font>
    <font>
      <sz val="11"/>
      <name val="맑은 고딕"/>
      <family val="3"/>
      <charset val="129"/>
    </font>
    <font>
      <sz val="11"/>
      <name val="굴림체"/>
      <family val="3"/>
      <charset val="129"/>
    </font>
    <font>
      <b/>
      <sz val="11"/>
      <color theme="1"/>
      <name val="굴림체"/>
      <family val="3"/>
      <charset val="129"/>
    </font>
    <font>
      <b/>
      <sz val="14"/>
      <color theme="1"/>
      <name val="굴림체"/>
      <family val="3"/>
      <charset val="129"/>
    </font>
    <font>
      <b/>
      <sz val="12"/>
      <color theme="1"/>
      <name val="굴림체"/>
      <family val="3"/>
      <charset val="129"/>
    </font>
    <font>
      <sz val="9"/>
      <color rgb="FF000000"/>
      <name val="굴림체"/>
      <family val="3"/>
      <charset val="129"/>
    </font>
    <font>
      <b/>
      <sz val="11"/>
      <color theme="1"/>
      <name val="맑은 고딕"/>
      <family val="2"/>
      <charset val="129"/>
      <scheme val="minor"/>
    </font>
    <font>
      <sz val="10"/>
      <color theme="1"/>
      <name val="굴림체"/>
      <family val="3"/>
      <charset val="129"/>
    </font>
    <font>
      <sz val="9"/>
      <name val="굴림체"/>
      <family val="3"/>
      <charset val="129"/>
    </font>
    <font>
      <b/>
      <sz val="11"/>
      <color rgb="FFFF0000"/>
      <name val="굴림체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</fills>
  <borders count="8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660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3" fillId="0" borderId="0">
      <protection locked="0"/>
    </xf>
    <xf numFmtId="180" fontId="4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183" fontId="6" fillId="0" borderId="0">
      <alignment vertical="center"/>
    </xf>
    <xf numFmtId="0" fontId="3" fillId="0" borderId="0">
      <protection locked="0"/>
    </xf>
    <xf numFmtId="177" fontId="4" fillId="0" borderId="0" applyFont="0" applyFill="0" applyBorder="0" applyAlignment="0" applyProtection="0"/>
    <xf numFmtId="0" fontId="17" fillId="0" borderId="0" applyFont="0" applyFill="0" applyBorder="0" applyAlignment="0" applyProtection="0"/>
    <xf numFmtId="176" fontId="4" fillId="0" borderId="0" applyFont="0" applyFill="0" applyBorder="0" applyAlignment="0" applyProtection="0"/>
    <xf numFmtId="0" fontId="17" fillId="0" borderId="0" applyFont="0" applyFill="0" applyBorder="0" applyAlignment="0" applyProtection="0"/>
    <xf numFmtId="179" fontId="4" fillId="0" borderId="0">
      <protection locked="0"/>
    </xf>
    <xf numFmtId="183" fontId="4" fillId="0" borderId="0" applyFont="0" applyFill="0" applyBorder="0" applyAlignment="0" applyProtection="0"/>
    <xf numFmtId="0" fontId="17" fillId="0" borderId="0" applyFont="0" applyFill="0" applyBorder="0" applyAlignment="0" applyProtection="0"/>
    <xf numFmtId="184" fontId="4" fillId="0" borderId="0" applyFont="0" applyFill="0" applyBorder="0" applyAlignment="0" applyProtection="0"/>
    <xf numFmtId="0" fontId="17" fillId="0" borderId="0" applyFont="0" applyFill="0" applyBorder="0" applyAlignment="0" applyProtection="0"/>
    <xf numFmtId="4" fontId="3" fillId="0" borderId="0">
      <protection locked="0"/>
    </xf>
    <xf numFmtId="181" fontId="4" fillId="0" borderId="0">
      <protection locked="0"/>
    </xf>
    <xf numFmtId="0" fontId="14" fillId="0" borderId="0"/>
    <xf numFmtId="49" fontId="17" fillId="0" borderId="0" applyBorder="0"/>
    <xf numFmtId="0" fontId="3" fillId="0" borderId="1">
      <protection locked="0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78" fontId="4" fillId="0" borderId="0">
      <protection locked="0"/>
    </xf>
    <xf numFmtId="182" fontId="4" fillId="0" borderId="0">
      <protection locked="0"/>
    </xf>
    <xf numFmtId="38" fontId="15" fillId="2" borderId="0" applyNumberFormat="0" applyBorder="0" applyAlignment="0" applyProtection="0"/>
    <xf numFmtId="0" fontId="16" fillId="0" borderId="2" applyNumberFormat="0" applyAlignment="0" applyProtection="0">
      <alignment horizontal="left" vertical="center"/>
    </xf>
    <xf numFmtId="0" fontId="16" fillId="0" borderId="3">
      <alignment horizontal="left" vertical="center"/>
    </xf>
    <xf numFmtId="10" fontId="15" fillId="3" borderId="4" applyNumberFormat="0" applyBorder="0" applyAlignment="0" applyProtection="0"/>
    <xf numFmtId="185" fontId="2" fillId="0" borderId="0"/>
    <xf numFmtId="0" fontId="8" fillId="0" borderId="0"/>
    <xf numFmtId="10" fontId="8" fillId="0" borderId="0" applyFont="0" applyFill="0" applyBorder="0" applyAlignment="0" applyProtection="0"/>
    <xf numFmtId="0" fontId="8" fillId="0" borderId="0"/>
    <xf numFmtId="180" fontId="7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/>
    <xf numFmtId="0" fontId="9" fillId="0" borderId="0"/>
    <xf numFmtId="183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protection locked="0"/>
    </xf>
    <xf numFmtId="181" fontId="7" fillId="0" borderId="0"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183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177" fontId="12" fillId="0" borderId="0" applyFont="0" applyFill="0" applyBorder="0" applyAlignment="0" applyProtection="0"/>
    <xf numFmtId="176" fontId="12" fillId="0" borderId="0" applyFont="0" applyFill="0" applyBorder="0" applyAlignment="0" applyProtection="0"/>
    <xf numFmtId="179" fontId="7" fillId="0" borderId="0">
      <protection locked="0"/>
    </xf>
    <xf numFmtId="0" fontId="13" fillId="0" borderId="0"/>
    <xf numFmtId="0" fontId="3" fillId="0" borderId="1">
      <protection locked="0"/>
    </xf>
    <xf numFmtId="40" fontId="12" fillId="0" borderId="0" applyFont="0" applyFill="0" applyBorder="0" applyAlignment="0" applyProtection="0"/>
    <xf numFmtId="38" fontId="12" fillId="0" borderId="0" applyFont="0" applyFill="0" applyBorder="0" applyAlignment="0" applyProtection="0"/>
    <xf numFmtId="178" fontId="7" fillId="0" borderId="0">
      <protection locked="0"/>
    </xf>
    <xf numFmtId="182" fontId="7" fillId="0" borderId="0">
      <protection locked="0"/>
    </xf>
    <xf numFmtId="0" fontId="28" fillId="0" borderId="0"/>
  </cellStyleXfs>
  <cellXfs count="323">
    <xf numFmtId="0" fontId="0" fillId="0" borderId="0" xfId="0">
      <alignment vertical="center"/>
    </xf>
    <xf numFmtId="0" fontId="21" fillId="0" borderId="0" xfId="0" applyFont="1" applyFill="1" applyAlignment="1">
      <alignment vertical="center" wrapText="1"/>
    </xf>
    <xf numFmtId="187" fontId="20" fillId="0" borderId="4" xfId="1" applyNumberFormat="1" applyFont="1" applyFill="1" applyBorder="1" applyAlignment="1">
      <alignment vertical="center" wrapText="1"/>
    </xf>
    <xf numFmtId="186" fontId="20" fillId="0" borderId="4" xfId="1" applyNumberFormat="1" applyFont="1" applyFill="1" applyBorder="1" applyAlignment="1">
      <alignment vertical="center" wrapText="1"/>
    </xf>
    <xf numFmtId="188" fontId="20" fillId="0" borderId="4" xfId="1" applyNumberFormat="1" applyFont="1" applyFill="1" applyBorder="1" applyAlignment="1">
      <alignment vertical="center" wrapText="1"/>
    </xf>
    <xf numFmtId="41" fontId="21" fillId="0" borderId="0" xfId="1" applyFont="1" applyFill="1" applyAlignment="1">
      <alignment vertical="center" wrapText="1"/>
    </xf>
    <xf numFmtId="41" fontId="21" fillId="0" borderId="0" xfId="0" applyNumberFormat="1" applyFont="1" applyFill="1" applyAlignment="1">
      <alignment vertical="center" wrapText="1"/>
    </xf>
    <xf numFmtId="186" fontId="21" fillId="0" borderId="0" xfId="0" applyNumberFormat="1" applyFont="1" applyFill="1" applyAlignment="1">
      <alignment vertical="center" wrapText="1"/>
    </xf>
    <xf numFmtId="41" fontId="20" fillId="0" borderId="4" xfId="1" applyFont="1" applyBorder="1" applyAlignment="1">
      <alignment horizontal="center" vertical="center" wrapText="1"/>
    </xf>
    <xf numFmtId="41" fontId="20" fillId="0" borderId="4" xfId="1" applyFont="1" applyBorder="1" applyAlignment="1">
      <alignment horizontal="right" vertical="center" wrapText="1"/>
    </xf>
    <xf numFmtId="41" fontId="20" fillId="0" borderId="4" xfId="1" applyFont="1" applyBorder="1" applyAlignment="1">
      <alignment vertical="center" wrapText="1"/>
    </xf>
    <xf numFmtId="189" fontId="21" fillId="0" borderId="0" xfId="0" applyNumberFormat="1" applyFont="1" applyFill="1" applyAlignment="1">
      <alignment vertical="center" wrapText="1"/>
    </xf>
    <xf numFmtId="41" fontId="21" fillId="0" borderId="4" xfId="0" applyNumberFormat="1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41" fontId="21" fillId="0" borderId="4" xfId="0" applyNumberFormat="1" applyFont="1" applyFill="1" applyBorder="1" applyAlignment="1">
      <alignment vertical="center" wrapText="1"/>
    </xf>
    <xf numFmtId="0" fontId="21" fillId="0" borderId="4" xfId="0" applyFont="1" applyFill="1" applyBorder="1" applyAlignment="1">
      <alignment vertical="center" wrapText="1"/>
    </xf>
    <xf numFmtId="187" fontId="20" fillId="0" borderId="4" xfId="1" applyNumberFormat="1" applyFont="1" applyFill="1" applyBorder="1" applyAlignment="1">
      <alignment horizontal="center" vertical="center" wrapText="1"/>
    </xf>
    <xf numFmtId="0" fontId="19" fillId="4" borderId="0" xfId="0" applyFont="1" applyFill="1" applyBorder="1" applyAlignment="1">
      <alignment horizontal="left" vertical="center"/>
    </xf>
    <xf numFmtId="0" fontId="22" fillId="4" borderId="0" xfId="0" applyFont="1" applyFill="1" applyBorder="1" applyAlignment="1">
      <alignment horizontal="center" vertical="center"/>
    </xf>
    <xf numFmtId="0" fontId="23" fillId="0" borderId="0" xfId="0" applyFont="1">
      <alignment vertical="center"/>
    </xf>
    <xf numFmtId="0" fontId="24" fillId="4" borderId="0" xfId="0" applyFont="1" applyFill="1" applyBorder="1" applyAlignment="1">
      <alignment horizontal="center" vertical="center"/>
    </xf>
    <xf numFmtId="0" fontId="27" fillId="0" borderId="0" xfId="0" applyFont="1">
      <alignment vertical="center"/>
    </xf>
    <xf numFmtId="0" fontId="25" fillId="5" borderId="40" xfId="0" applyFont="1" applyFill="1" applyBorder="1" applyAlignment="1">
      <alignment horizontal="center" vertical="center"/>
    </xf>
    <xf numFmtId="0" fontId="25" fillId="5" borderId="9" xfId="0" applyFont="1" applyFill="1" applyBorder="1" applyAlignment="1">
      <alignment horizontal="center" vertical="center"/>
    </xf>
    <xf numFmtId="0" fontId="25" fillId="5" borderId="11" xfId="1659" applyFont="1" applyFill="1" applyBorder="1" applyAlignment="1">
      <alignment horizontal="center" vertical="center"/>
    </xf>
    <xf numFmtId="0" fontId="25" fillId="5" borderId="41" xfId="1659" applyFont="1" applyFill="1" applyBorder="1" applyAlignment="1">
      <alignment horizontal="center" vertical="center"/>
    </xf>
    <xf numFmtId="0" fontId="25" fillId="5" borderId="42" xfId="0" applyFont="1" applyFill="1" applyBorder="1" applyAlignment="1">
      <alignment horizontal="center" vertical="center"/>
    </xf>
    <xf numFmtId="0" fontId="25" fillId="4" borderId="43" xfId="0" applyFont="1" applyFill="1" applyBorder="1" applyAlignment="1">
      <alignment horizontal="center" vertical="center"/>
    </xf>
    <xf numFmtId="0" fontId="25" fillId="4" borderId="7" xfId="0" applyFont="1" applyFill="1" applyBorder="1" applyAlignment="1">
      <alignment horizontal="center" vertical="center"/>
    </xf>
    <xf numFmtId="0" fontId="25" fillId="4" borderId="10" xfId="1659" applyFont="1" applyFill="1" applyBorder="1" applyAlignment="1">
      <alignment horizontal="left" vertical="center"/>
    </xf>
    <xf numFmtId="0" fontId="25" fillId="4" borderId="44" xfId="1659" applyFont="1" applyFill="1" applyBorder="1" applyAlignment="1">
      <alignment horizontal="center" vertical="center"/>
    </xf>
    <xf numFmtId="41" fontId="29" fillId="0" borderId="43" xfId="1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center" vertical="center"/>
    </xf>
    <xf numFmtId="41" fontId="30" fillId="0" borderId="44" xfId="1" applyFont="1" applyFill="1" applyBorder="1" applyAlignment="1">
      <alignment horizontal="center" vertical="center"/>
    </xf>
    <xf numFmtId="0" fontId="25" fillId="4" borderId="45" xfId="0" applyFont="1" applyFill="1" applyBorder="1" applyAlignment="1">
      <alignment horizontal="center" vertical="center"/>
    </xf>
    <xf numFmtId="0" fontId="25" fillId="4" borderId="8" xfId="0" applyFont="1" applyFill="1" applyBorder="1" applyAlignment="1">
      <alignment horizontal="center" vertical="center"/>
    </xf>
    <xf numFmtId="0" fontId="25" fillId="4" borderId="26" xfId="1659" applyFont="1" applyFill="1" applyBorder="1" applyAlignment="1">
      <alignment horizontal="left" vertical="center"/>
    </xf>
    <xf numFmtId="0" fontId="25" fillId="4" borderId="46" xfId="1659" applyFont="1" applyFill="1" applyBorder="1" applyAlignment="1">
      <alignment horizontal="center" vertical="center"/>
    </xf>
    <xf numFmtId="41" fontId="29" fillId="0" borderId="47" xfId="1" applyFont="1" applyFill="1" applyBorder="1" applyAlignment="1">
      <alignment horizontal="center" vertical="center"/>
    </xf>
    <xf numFmtId="0" fontId="25" fillId="0" borderId="48" xfId="0" applyFont="1" applyFill="1" applyBorder="1" applyAlignment="1">
      <alignment horizontal="center" vertical="center"/>
    </xf>
    <xf numFmtId="41" fontId="30" fillId="0" borderId="46" xfId="1" applyFont="1" applyFill="1" applyBorder="1" applyAlignment="1">
      <alignment horizontal="center" vertical="center"/>
    </xf>
    <xf numFmtId="0" fontId="25" fillId="4" borderId="49" xfId="0" applyFont="1" applyFill="1" applyBorder="1" applyAlignment="1">
      <alignment horizontal="center" vertical="center"/>
    </xf>
    <xf numFmtId="0" fontId="25" fillId="4" borderId="50" xfId="1659" applyFont="1" applyFill="1" applyBorder="1" applyAlignment="1">
      <alignment horizontal="left" vertical="center"/>
    </xf>
    <xf numFmtId="0" fontId="25" fillId="4" borderId="51" xfId="1659" applyFont="1" applyFill="1" applyBorder="1" applyAlignment="1">
      <alignment horizontal="center" vertical="center"/>
    </xf>
    <xf numFmtId="41" fontId="29" fillId="0" borderId="52" xfId="1" applyFont="1" applyFill="1" applyBorder="1" applyAlignment="1">
      <alignment horizontal="center" vertical="center"/>
    </xf>
    <xf numFmtId="0" fontId="25" fillId="0" borderId="53" xfId="0" applyFont="1" applyFill="1" applyBorder="1" applyAlignment="1">
      <alignment horizontal="center" vertical="center"/>
    </xf>
    <xf numFmtId="41" fontId="30" fillId="0" borderId="51" xfId="1" applyFont="1" applyFill="1" applyBorder="1" applyAlignment="1">
      <alignment horizontal="center" vertical="center"/>
    </xf>
    <xf numFmtId="0" fontId="25" fillId="4" borderId="54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0" borderId="5" xfId="1659" applyFont="1" applyFill="1" applyBorder="1" applyAlignment="1">
      <alignment horizontal="left" vertical="center"/>
    </xf>
    <xf numFmtId="0" fontId="25" fillId="0" borderId="12" xfId="1659" applyFont="1" applyFill="1" applyBorder="1" applyAlignment="1">
      <alignment horizontal="center" vertical="center"/>
    </xf>
    <xf numFmtId="41" fontId="29" fillId="0" borderId="6" xfId="1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center" vertical="center"/>
    </xf>
    <xf numFmtId="41" fontId="30" fillId="0" borderId="12" xfId="1" applyFont="1" applyFill="1" applyBorder="1" applyAlignment="1">
      <alignment horizontal="center" vertical="center"/>
    </xf>
    <xf numFmtId="0" fontId="25" fillId="4" borderId="55" xfId="0" applyFont="1" applyFill="1" applyBorder="1" applyAlignment="1">
      <alignment horizontal="center" vertical="center"/>
    </xf>
    <xf numFmtId="0" fontId="25" fillId="4" borderId="8" xfId="0" applyFont="1" applyFill="1" applyBorder="1" applyAlignment="1">
      <alignment horizontal="center" vertical="center" shrinkToFit="1"/>
    </xf>
    <xf numFmtId="0" fontId="25" fillId="0" borderId="30" xfId="1659" applyFont="1" applyFill="1" applyBorder="1" applyAlignment="1">
      <alignment horizontal="left" vertical="center"/>
    </xf>
    <xf numFmtId="0" fontId="25" fillId="4" borderId="56" xfId="1659" applyFont="1" applyFill="1" applyBorder="1" applyAlignment="1">
      <alignment horizontal="center" vertical="center"/>
    </xf>
    <xf numFmtId="41" fontId="29" fillId="0" borderId="57" xfId="1" applyFont="1" applyFill="1" applyBorder="1" applyAlignment="1">
      <alignment horizontal="center" vertical="center"/>
    </xf>
    <xf numFmtId="0" fontId="25" fillId="0" borderId="57" xfId="0" applyFont="1" applyFill="1" applyBorder="1" applyAlignment="1">
      <alignment horizontal="center" vertical="center"/>
    </xf>
    <xf numFmtId="41" fontId="30" fillId="0" borderId="56" xfId="1" applyFont="1" applyFill="1" applyBorder="1" applyAlignment="1">
      <alignment horizontal="center" vertical="center"/>
    </xf>
    <xf numFmtId="0" fontId="25" fillId="4" borderId="40" xfId="0" applyFont="1" applyFill="1" applyBorder="1" applyAlignment="1">
      <alignment horizontal="center" vertical="center"/>
    </xf>
    <xf numFmtId="0" fontId="25" fillId="4" borderId="9" xfId="0" applyFont="1" applyFill="1" applyBorder="1" applyAlignment="1">
      <alignment horizontal="center" vertical="center" shrinkToFit="1"/>
    </xf>
    <xf numFmtId="0" fontId="25" fillId="0" borderId="11" xfId="1659" applyFont="1" applyFill="1" applyBorder="1" applyAlignment="1">
      <alignment horizontal="left" vertical="center"/>
    </xf>
    <xf numFmtId="0" fontId="25" fillId="4" borderId="42" xfId="1659" applyFont="1" applyFill="1" applyBorder="1" applyAlignment="1">
      <alignment horizontal="center" vertical="center"/>
    </xf>
    <xf numFmtId="41" fontId="29" fillId="0" borderId="58" xfId="1" applyFont="1" applyFill="1" applyBorder="1" applyAlignment="1">
      <alignment horizontal="center" vertical="center"/>
    </xf>
    <xf numFmtId="0" fontId="25" fillId="0" borderId="59" xfId="0" applyFont="1" applyFill="1" applyBorder="1" applyAlignment="1">
      <alignment horizontal="center" vertical="center"/>
    </xf>
    <xf numFmtId="41" fontId="30" fillId="0" borderId="60" xfId="1" applyFont="1" applyFill="1" applyBorder="1" applyAlignment="1">
      <alignment horizontal="center" vertical="center"/>
    </xf>
    <xf numFmtId="41" fontId="29" fillId="0" borderId="61" xfId="1" applyFont="1" applyFill="1" applyBorder="1" applyAlignment="1">
      <alignment horizontal="center" vertical="center"/>
    </xf>
    <xf numFmtId="0" fontId="25" fillId="4" borderId="62" xfId="0" applyFont="1" applyFill="1" applyBorder="1" applyAlignment="1">
      <alignment horizontal="center" vertical="center"/>
    </xf>
    <xf numFmtId="0" fontId="25" fillId="4" borderId="9" xfId="0" applyFont="1" applyFill="1" applyBorder="1" applyAlignment="1">
      <alignment horizontal="center" vertical="center"/>
    </xf>
    <xf numFmtId="0" fontId="25" fillId="0" borderId="63" xfId="1659" applyFont="1" applyFill="1" applyBorder="1" applyAlignment="1">
      <alignment horizontal="left" vertical="center"/>
    </xf>
    <xf numFmtId="0" fontId="25" fillId="4" borderId="60" xfId="1659" applyFont="1" applyFill="1" applyBorder="1" applyAlignment="1">
      <alignment horizontal="center" vertical="center"/>
    </xf>
    <xf numFmtId="0" fontId="25" fillId="0" borderId="26" xfId="1659" applyFont="1" applyFill="1" applyBorder="1" applyAlignment="1">
      <alignment horizontal="left" vertical="center"/>
    </xf>
    <xf numFmtId="41" fontId="29" fillId="0" borderId="48" xfId="1" applyFont="1" applyFill="1" applyBorder="1" applyAlignment="1">
      <alignment horizontal="center" vertical="center"/>
    </xf>
    <xf numFmtId="0" fontId="25" fillId="4" borderId="30" xfId="1659" applyFont="1" applyFill="1" applyBorder="1" applyAlignment="1">
      <alignment horizontal="left" vertical="center"/>
    </xf>
    <xf numFmtId="0" fontId="25" fillId="4" borderId="63" xfId="1659" applyFont="1" applyFill="1" applyBorder="1" applyAlignment="1">
      <alignment horizontal="left" vertical="center"/>
    </xf>
    <xf numFmtId="0" fontId="25" fillId="4" borderId="64" xfId="0" applyFont="1" applyFill="1" applyBorder="1" applyAlignment="1">
      <alignment horizontal="center" vertical="center"/>
    </xf>
    <xf numFmtId="0" fontId="25" fillId="4" borderId="65" xfId="1659" applyFont="1" applyFill="1" applyBorder="1" applyAlignment="1">
      <alignment horizontal="left" vertical="center"/>
    </xf>
    <xf numFmtId="0" fontId="25" fillId="0" borderId="66" xfId="1659" applyFont="1" applyFill="1" applyBorder="1" applyAlignment="1">
      <alignment horizontal="center" vertical="center"/>
    </xf>
    <xf numFmtId="41" fontId="29" fillId="0" borderId="67" xfId="1" applyFont="1" applyFill="1" applyBorder="1" applyAlignment="1">
      <alignment horizontal="center" vertical="center"/>
    </xf>
    <xf numFmtId="0" fontId="25" fillId="0" borderId="68" xfId="0" applyFont="1" applyFill="1" applyBorder="1" applyAlignment="1">
      <alignment horizontal="center" vertical="center"/>
    </xf>
    <xf numFmtId="41" fontId="30" fillId="0" borderId="66" xfId="1" applyFont="1" applyFill="1" applyBorder="1" applyAlignment="1">
      <alignment horizontal="center" vertical="center"/>
    </xf>
    <xf numFmtId="0" fontId="25" fillId="0" borderId="46" xfId="1659" applyFont="1" applyFill="1" applyBorder="1" applyAlignment="1">
      <alignment horizontal="center" vertical="center"/>
    </xf>
    <xf numFmtId="0" fontId="25" fillId="4" borderId="8" xfId="0" applyFont="1" applyFill="1" applyBorder="1" applyAlignment="1">
      <alignment horizontal="center" vertical="center" wrapText="1"/>
    </xf>
    <xf numFmtId="0" fontId="25" fillId="0" borderId="56" xfId="1659" applyFont="1" applyFill="1" applyBorder="1" applyAlignment="1">
      <alignment horizontal="center" vertical="center"/>
    </xf>
    <xf numFmtId="0" fontId="25" fillId="4" borderId="66" xfId="1659" applyFont="1" applyFill="1" applyBorder="1" applyAlignment="1">
      <alignment horizontal="center" vertical="center"/>
    </xf>
    <xf numFmtId="0" fontId="25" fillId="4" borderId="68" xfId="0" applyFont="1" applyFill="1" applyBorder="1" applyAlignment="1">
      <alignment horizontal="center" vertical="center"/>
    </xf>
    <xf numFmtId="0" fontId="25" fillId="4" borderId="48" xfId="0" applyFont="1" applyFill="1" applyBorder="1" applyAlignment="1">
      <alignment horizontal="center" vertical="center"/>
    </xf>
    <xf numFmtId="0" fontId="25" fillId="4" borderId="69" xfId="0" applyFont="1" applyFill="1" applyBorder="1" applyAlignment="1">
      <alignment horizontal="center" vertical="center"/>
    </xf>
    <xf numFmtId="0" fontId="25" fillId="4" borderId="48" xfId="0" applyFont="1" applyFill="1" applyBorder="1" applyAlignment="1">
      <alignment horizontal="center" vertical="center" wrapText="1"/>
    </xf>
    <xf numFmtId="0" fontId="25" fillId="4" borderId="70" xfId="1659" applyFont="1" applyFill="1" applyBorder="1" applyAlignment="1">
      <alignment horizontal="center" vertical="center"/>
    </xf>
    <xf numFmtId="41" fontId="29" fillId="0" borderId="71" xfId="1" applyFont="1" applyFill="1" applyBorder="1" applyAlignment="1">
      <alignment horizontal="center" vertical="center"/>
    </xf>
    <xf numFmtId="0" fontId="25" fillId="0" borderId="72" xfId="0" applyFont="1" applyFill="1" applyBorder="1" applyAlignment="1">
      <alignment horizontal="center" vertical="center"/>
    </xf>
    <xf numFmtId="41" fontId="30" fillId="0" borderId="70" xfId="1" applyFont="1" applyFill="1" applyBorder="1" applyAlignment="1">
      <alignment horizontal="center" vertical="center"/>
    </xf>
    <xf numFmtId="0" fontId="25" fillId="4" borderId="15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74" xfId="0" applyFont="1" applyFill="1" applyBorder="1" applyAlignment="1">
      <alignment horizontal="right" vertical="center"/>
    </xf>
    <xf numFmtId="0" fontId="25" fillId="6" borderId="76" xfId="0" applyFont="1" applyFill="1" applyBorder="1" applyAlignment="1">
      <alignment horizontal="center" vertical="center"/>
    </xf>
    <xf numFmtId="0" fontId="25" fillId="4" borderId="16" xfId="0" applyFont="1" applyFill="1" applyBorder="1" applyAlignment="1">
      <alignment horizontal="center" vertical="center"/>
    </xf>
    <xf numFmtId="0" fontId="25" fillId="4" borderId="14" xfId="0" applyFont="1" applyFill="1" applyBorder="1" applyAlignment="1">
      <alignment horizontal="center" vertical="center"/>
    </xf>
    <xf numFmtId="0" fontId="25" fillId="7" borderId="77" xfId="0" applyFont="1" applyFill="1" applyBorder="1" applyAlignment="1">
      <alignment horizontal="center" vertical="center"/>
    </xf>
    <xf numFmtId="0" fontId="25" fillId="4" borderId="81" xfId="0" applyFont="1" applyFill="1" applyBorder="1" applyAlignment="1">
      <alignment horizontal="right" vertical="center"/>
    </xf>
    <xf numFmtId="0" fontId="25" fillId="4" borderId="81" xfId="0" applyFont="1" applyFill="1" applyBorder="1" applyAlignment="1">
      <alignment horizontal="center" vertical="center"/>
    </xf>
    <xf numFmtId="41" fontId="31" fillId="4" borderId="81" xfId="1" applyFont="1" applyFill="1" applyBorder="1" applyAlignment="1">
      <alignment vertical="center"/>
    </xf>
    <xf numFmtId="0" fontId="33" fillId="4" borderId="0" xfId="0" applyFont="1" applyFill="1" applyAlignment="1">
      <alignment horizontal="center" vertical="center"/>
    </xf>
    <xf numFmtId="0" fontId="34" fillId="0" borderId="0" xfId="0" applyFont="1">
      <alignment vertical="center"/>
    </xf>
    <xf numFmtId="0" fontId="20" fillId="0" borderId="4" xfId="0" applyFont="1" applyBorder="1" applyAlignment="1">
      <alignment horizontal="center" vertical="center" wrapText="1"/>
    </xf>
    <xf numFmtId="0" fontId="36" fillId="0" borderId="4" xfId="0" applyFont="1" applyFill="1" applyBorder="1" applyAlignment="1">
      <alignment horizontal="center" vertical="center"/>
    </xf>
    <xf numFmtId="0" fontId="36" fillId="0" borderId="4" xfId="1659" applyFont="1" applyFill="1" applyBorder="1" applyAlignment="1">
      <alignment horizontal="center" vertical="center"/>
    </xf>
    <xf numFmtId="0" fontId="35" fillId="0" borderId="4" xfId="0" applyFont="1" applyFill="1" applyBorder="1" applyAlignment="1">
      <alignment horizontal="center" vertical="center"/>
    </xf>
    <xf numFmtId="186" fontId="20" fillId="0" borderId="4" xfId="1" applyNumberFormat="1" applyFont="1" applyFill="1" applyBorder="1" applyAlignment="1" applyProtection="1">
      <alignment vertical="center" wrapText="1"/>
    </xf>
    <xf numFmtId="41" fontId="21" fillId="0" borderId="6" xfId="1" applyFont="1" applyFill="1" applyBorder="1" applyAlignment="1">
      <alignment horizontal="center" vertical="center" wrapText="1"/>
    </xf>
    <xf numFmtId="187" fontId="20" fillId="5" borderId="4" xfId="0" applyNumberFormat="1" applyFont="1" applyFill="1" applyBorder="1" applyAlignment="1">
      <alignment horizontal="center" vertical="center" wrapText="1"/>
    </xf>
    <xf numFmtId="187" fontId="20" fillId="5" borderId="4" xfId="0" applyNumberFormat="1" applyFont="1" applyFill="1" applyBorder="1" applyAlignment="1">
      <alignment vertical="center" wrapText="1"/>
    </xf>
    <xf numFmtId="186" fontId="20" fillId="5" borderId="4" xfId="1" applyNumberFormat="1" applyFont="1" applyFill="1" applyBorder="1" applyAlignment="1">
      <alignment vertical="center" wrapText="1"/>
    </xf>
    <xf numFmtId="186" fontId="20" fillId="5" borderId="4" xfId="0" applyNumberFormat="1" applyFont="1" applyFill="1" applyBorder="1" applyAlignment="1">
      <alignment vertical="center" wrapText="1"/>
    </xf>
    <xf numFmtId="41" fontId="20" fillId="5" borderId="4" xfId="1" applyFont="1" applyFill="1" applyBorder="1" applyAlignment="1">
      <alignment horizontal="center" vertical="center" wrapText="1"/>
    </xf>
    <xf numFmtId="0" fontId="38" fillId="0" borderId="0" xfId="0" applyFont="1" applyAlignment="1">
      <alignment vertical="center"/>
    </xf>
    <xf numFmtId="0" fontId="39" fillId="0" borderId="0" xfId="0" applyFont="1">
      <alignment vertical="center"/>
    </xf>
    <xf numFmtId="41" fontId="39" fillId="0" borderId="0" xfId="1" applyFont="1">
      <alignment vertical="center"/>
    </xf>
    <xf numFmtId="0" fontId="20" fillId="0" borderId="0" xfId="0" applyFont="1">
      <alignment vertical="center"/>
    </xf>
    <xf numFmtId="41" fontId="20" fillId="0" borderId="0" xfId="1" applyFont="1">
      <alignment vertical="center"/>
    </xf>
    <xf numFmtId="41" fontId="36" fillId="0" borderId="4" xfId="0" applyNumberFormat="1" applyFont="1" applyFill="1" applyBorder="1" applyAlignment="1">
      <alignment horizontal="right" vertical="center" wrapText="1"/>
    </xf>
    <xf numFmtId="41" fontId="20" fillId="0" borderId="4" xfId="1" applyFont="1" applyFill="1" applyBorder="1" applyAlignment="1">
      <alignment horizontal="right" vertical="center" wrapText="1"/>
    </xf>
    <xf numFmtId="41" fontId="36" fillId="0" borderId="4" xfId="1" applyFont="1" applyFill="1" applyBorder="1" applyAlignment="1">
      <alignment horizontal="right" vertical="center" wrapText="1"/>
    </xf>
    <xf numFmtId="0" fontId="36" fillId="0" borderId="4" xfId="0" applyFont="1" applyFill="1" applyBorder="1" applyAlignment="1">
      <alignment horizontal="left" vertical="center"/>
    </xf>
    <xf numFmtId="0" fontId="36" fillId="0" borderId="4" xfId="1659" applyFont="1" applyFill="1" applyBorder="1" applyAlignment="1">
      <alignment horizontal="left" vertical="center"/>
    </xf>
    <xf numFmtId="0" fontId="20" fillId="0" borderId="4" xfId="0" applyFont="1" applyFill="1" applyBorder="1" applyAlignment="1">
      <alignment horizontal="right" vertical="center" wrapText="1"/>
    </xf>
    <xf numFmtId="0" fontId="25" fillId="0" borderId="4" xfId="1659" applyFont="1" applyFill="1" applyBorder="1" applyAlignment="1">
      <alignment horizontal="left" vertical="center"/>
    </xf>
    <xf numFmtId="0" fontId="36" fillId="0" borderId="4" xfId="0" applyFont="1" applyFill="1" applyBorder="1" applyAlignment="1">
      <alignment horizontal="center" vertical="center" wrapText="1"/>
    </xf>
    <xf numFmtId="0" fontId="36" fillId="0" borderId="4" xfId="0" applyFont="1" applyFill="1" applyBorder="1" applyAlignment="1">
      <alignment horizontal="right" vertical="center" wrapText="1"/>
    </xf>
    <xf numFmtId="41" fontId="20" fillId="0" borderId="4" xfId="1" applyFont="1" applyFill="1" applyBorder="1" applyAlignment="1">
      <alignment vertical="center" wrapText="1"/>
    </xf>
    <xf numFmtId="0" fontId="21" fillId="0" borderId="0" xfId="0" applyFont="1" applyFill="1" applyAlignment="1">
      <alignment horizontal="left" vertical="center" wrapText="1"/>
    </xf>
    <xf numFmtId="0" fontId="21" fillId="0" borderId="0" xfId="0" applyFont="1" applyFill="1" applyAlignment="1">
      <alignment horizontal="right" vertical="center" wrapText="1"/>
    </xf>
    <xf numFmtId="0" fontId="20" fillId="0" borderId="4" xfId="0" applyFont="1" applyBorder="1" applyAlignment="1">
      <alignment horizontal="left" vertical="center" wrapText="1"/>
    </xf>
    <xf numFmtId="188" fontId="21" fillId="0" borderId="0" xfId="0" applyNumberFormat="1" applyFont="1" applyFill="1" applyAlignment="1">
      <alignment vertical="center" wrapText="1"/>
    </xf>
    <xf numFmtId="0" fontId="21" fillId="0" borderId="0" xfId="0" applyFont="1" applyFill="1" applyAlignment="1">
      <alignment horizontal="center" vertical="center" wrapText="1"/>
    </xf>
    <xf numFmtId="188" fontId="20" fillId="0" borderId="4" xfId="0" applyNumberFormat="1" applyFont="1" applyFill="1" applyBorder="1" applyAlignment="1">
      <alignment horizontal="right" vertical="center"/>
    </xf>
    <xf numFmtId="0" fontId="21" fillId="0" borderId="0" xfId="0" applyFont="1" applyFill="1" applyAlignment="1">
      <alignment horizontal="right" vertical="center"/>
    </xf>
    <xf numFmtId="191" fontId="21" fillId="0" borderId="0" xfId="0" applyNumberFormat="1" applyFont="1" applyFill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0" fontId="37" fillId="5" borderId="4" xfId="0" quotePrefix="1" applyFont="1" applyFill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7" fillId="0" borderId="0" xfId="0" applyFont="1" applyAlignment="1">
      <alignment horizontal="right" vertical="center"/>
    </xf>
    <xf numFmtId="0" fontId="20" fillId="0" borderId="4" xfId="0" quotePrefix="1" applyFont="1" applyBorder="1" applyAlignment="1">
      <alignment horizontal="center" vertical="center" wrapText="1"/>
    </xf>
    <xf numFmtId="41" fontId="20" fillId="0" borderId="4" xfId="1" applyFont="1" applyFill="1" applyBorder="1" applyAlignment="1">
      <alignment horizontal="center" vertical="center" wrapText="1"/>
    </xf>
    <xf numFmtId="0" fontId="41" fillId="0" borderId="0" xfId="0" applyFont="1">
      <alignment vertical="center"/>
    </xf>
    <xf numFmtId="0" fontId="0" fillId="0" borderId="0" xfId="0" quotePrefix="1">
      <alignment vertical="center"/>
    </xf>
    <xf numFmtId="192" fontId="20" fillId="0" borderId="4" xfId="0" applyNumberFormat="1" applyFont="1" applyBorder="1" applyAlignment="1">
      <alignment vertical="center" wrapText="1"/>
    </xf>
    <xf numFmtId="0" fontId="20" fillId="0" borderId="4" xfId="0" quotePrefix="1" applyFont="1" applyBorder="1" applyAlignment="1">
      <alignment vertical="center" wrapText="1"/>
    </xf>
    <xf numFmtId="188" fontId="20" fillId="0" borderId="4" xfId="0" applyNumberFormat="1" applyFont="1" applyFill="1" applyBorder="1" applyAlignment="1">
      <alignment horizontal="center" vertical="center" wrapText="1"/>
    </xf>
    <xf numFmtId="43" fontId="21" fillId="0" borderId="0" xfId="0" applyNumberFormat="1" applyFont="1" applyFill="1" applyAlignment="1">
      <alignment horizontal="center" vertical="center" wrapText="1"/>
    </xf>
    <xf numFmtId="41" fontId="20" fillId="0" borderId="4" xfId="1" applyFont="1" applyFill="1" applyBorder="1" applyAlignment="1">
      <alignment horizontal="center" vertical="center" wrapText="1"/>
    </xf>
    <xf numFmtId="41" fontId="36" fillId="4" borderId="4" xfId="1" applyFont="1" applyFill="1" applyBorder="1" applyAlignment="1">
      <alignment horizontal="right" vertical="center" wrapText="1"/>
    </xf>
    <xf numFmtId="0" fontId="21" fillId="4" borderId="0" xfId="0" applyFont="1" applyFill="1" applyAlignment="1">
      <alignment vertical="center" wrapText="1"/>
    </xf>
    <xf numFmtId="0" fontId="36" fillId="4" borderId="4" xfId="0" applyFont="1" applyFill="1" applyBorder="1" applyAlignment="1">
      <alignment horizontal="center" vertical="center"/>
    </xf>
    <xf numFmtId="41" fontId="36" fillId="4" borderId="4" xfId="0" applyNumberFormat="1" applyFont="1" applyFill="1" applyBorder="1" applyAlignment="1">
      <alignment horizontal="right" vertical="center" wrapText="1"/>
    </xf>
    <xf numFmtId="41" fontId="36" fillId="4" borderId="4" xfId="1" applyFont="1" applyFill="1" applyBorder="1" applyAlignment="1">
      <alignment horizontal="center" vertical="center"/>
    </xf>
    <xf numFmtId="41" fontId="36" fillId="7" borderId="4" xfId="1" applyFont="1" applyFill="1" applyBorder="1" applyAlignment="1">
      <alignment horizontal="center" vertical="center"/>
    </xf>
    <xf numFmtId="41" fontId="36" fillId="7" borderId="4" xfId="1" applyFont="1" applyFill="1" applyBorder="1" applyAlignment="1">
      <alignment horizontal="right" vertical="center" wrapText="1"/>
    </xf>
    <xf numFmtId="0" fontId="37" fillId="0" borderId="0" xfId="0" applyFont="1" applyAlignment="1">
      <alignment vertical="center"/>
    </xf>
    <xf numFmtId="0" fontId="20" fillId="0" borderId="4" xfId="0" quotePrefix="1" applyFont="1" applyFill="1" applyBorder="1" applyAlignment="1">
      <alignment vertical="center" wrapText="1"/>
    </xf>
    <xf numFmtId="0" fontId="42" fillId="0" borderId="4" xfId="0" quotePrefix="1" applyFont="1" applyFill="1" applyBorder="1" applyAlignment="1">
      <alignment vertical="center" wrapText="1"/>
    </xf>
    <xf numFmtId="0" fontId="20" fillId="0" borderId="4" xfId="0" quotePrefix="1" applyFont="1" applyBorder="1" applyAlignment="1">
      <alignment vertical="center" wrapText="1"/>
    </xf>
    <xf numFmtId="0" fontId="20" fillId="0" borderId="4" xfId="0" applyFont="1" applyFill="1" applyBorder="1" applyAlignment="1">
      <alignment horizontal="center" vertical="center" wrapText="1"/>
    </xf>
    <xf numFmtId="41" fontId="20" fillId="0" borderId="4" xfId="1" applyFont="1" applyFill="1" applyBorder="1" applyAlignment="1">
      <alignment horizontal="center" vertical="center" wrapText="1"/>
    </xf>
    <xf numFmtId="194" fontId="20" fillId="0" borderId="4" xfId="0" quotePrefix="1" applyNumberFormat="1" applyFont="1" applyBorder="1" applyAlignment="1">
      <alignment horizontal="right" vertical="center" wrapText="1"/>
    </xf>
    <xf numFmtId="41" fontId="36" fillId="7" borderId="4" xfId="0" applyNumberFormat="1" applyFont="1" applyFill="1" applyBorder="1" applyAlignment="1">
      <alignment horizontal="right" vertical="center" wrapText="1"/>
    </xf>
    <xf numFmtId="41" fontId="21" fillId="7" borderId="0" xfId="1" applyFont="1" applyFill="1" applyAlignment="1">
      <alignment vertical="center" wrapText="1"/>
    </xf>
    <xf numFmtId="0" fontId="21" fillId="7" borderId="0" xfId="0" applyFont="1" applyFill="1" applyAlignment="1">
      <alignment vertical="center" wrapText="1"/>
    </xf>
    <xf numFmtId="192" fontId="20" fillId="4" borderId="4" xfId="0" applyNumberFormat="1" applyFont="1" applyFill="1" applyBorder="1" applyAlignment="1">
      <alignment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left" vertical="center" wrapText="1"/>
    </xf>
    <xf numFmtId="0" fontId="36" fillId="4" borderId="4" xfId="0" applyFont="1" applyFill="1" applyBorder="1" applyAlignment="1">
      <alignment horizontal="center" vertical="center" wrapText="1"/>
    </xf>
    <xf numFmtId="41" fontId="43" fillId="0" borderId="4" xfId="1" applyFont="1" applyFill="1" applyBorder="1" applyAlignment="1">
      <alignment horizontal="center" vertical="center" wrapText="1"/>
    </xf>
    <xf numFmtId="0" fontId="36" fillId="0" borderId="4" xfId="0" applyFont="1" applyFill="1" applyBorder="1" applyAlignment="1">
      <alignment horizontal="left" vertical="center" wrapText="1"/>
    </xf>
    <xf numFmtId="41" fontId="43" fillId="0" borderId="4" xfId="1" applyFont="1" applyFill="1" applyBorder="1" applyAlignment="1">
      <alignment vertical="center" wrapText="1"/>
    </xf>
    <xf numFmtId="41" fontId="43" fillId="7" borderId="4" xfId="1" applyFont="1" applyFill="1" applyBorder="1" applyAlignment="1">
      <alignment vertical="center" wrapText="1"/>
    </xf>
    <xf numFmtId="0" fontId="36" fillId="4" borderId="4" xfId="0" applyFont="1" applyFill="1" applyBorder="1" applyAlignment="1">
      <alignment horizontal="left" vertical="center" wrapText="1"/>
    </xf>
    <xf numFmtId="41" fontId="43" fillId="4" borderId="4" xfId="1" applyFont="1" applyFill="1" applyBorder="1" applyAlignment="1">
      <alignment vertical="center" wrapText="1"/>
    </xf>
    <xf numFmtId="0" fontId="36" fillId="7" borderId="4" xfId="0" applyFont="1" applyFill="1" applyBorder="1" applyAlignment="1">
      <alignment horizontal="right" vertical="center" wrapText="1"/>
    </xf>
    <xf numFmtId="0" fontId="36" fillId="7" borderId="4" xfId="0" applyFont="1" applyFill="1" applyBorder="1" applyAlignment="1">
      <alignment horizontal="center" vertical="center" wrapText="1"/>
    </xf>
    <xf numFmtId="41" fontId="21" fillId="4" borderId="0" xfId="1" applyFont="1" applyFill="1" applyAlignment="1">
      <alignment vertical="center" wrapText="1"/>
    </xf>
    <xf numFmtId="0" fontId="36" fillId="7" borderId="4" xfId="0" applyFont="1" applyFill="1" applyBorder="1" applyAlignment="1">
      <alignment horizontal="left" vertical="center" wrapText="1"/>
    </xf>
    <xf numFmtId="186" fontId="36" fillId="7" borderId="4" xfId="1" applyNumberFormat="1" applyFont="1" applyFill="1" applyBorder="1" applyAlignment="1">
      <alignment horizontal="right" vertical="center" wrapText="1"/>
    </xf>
    <xf numFmtId="0" fontId="36" fillId="7" borderId="4" xfId="0" applyFont="1" applyFill="1" applyBorder="1" applyAlignment="1">
      <alignment horizontal="left" vertical="center"/>
    </xf>
    <xf numFmtId="0" fontId="36" fillId="7" borderId="4" xfId="1659" applyFont="1" applyFill="1" applyBorder="1" applyAlignment="1">
      <alignment horizontal="left" vertical="center"/>
    </xf>
    <xf numFmtId="0" fontId="25" fillId="7" borderId="4" xfId="1659" applyFont="1" applyFill="1" applyBorder="1" applyAlignment="1">
      <alignment horizontal="left" vertical="center"/>
    </xf>
    <xf numFmtId="41" fontId="36" fillId="5" borderId="4" xfId="1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36" fillId="5" borderId="4" xfId="0" applyFont="1" applyFill="1" applyBorder="1" applyAlignment="1">
      <alignment horizontal="center" vertical="center" wrapText="1"/>
    </xf>
    <xf numFmtId="41" fontId="43" fillId="5" borderId="4" xfId="1" applyFont="1" applyFill="1" applyBorder="1" applyAlignment="1">
      <alignment horizontal="center" vertical="center" wrapText="1"/>
    </xf>
    <xf numFmtId="193" fontId="20" fillId="0" borderId="4" xfId="0" applyNumberFormat="1" applyFont="1" applyFill="1" applyBorder="1" applyAlignment="1">
      <alignment horizontal="center" vertical="center" wrapText="1"/>
    </xf>
    <xf numFmtId="9" fontId="36" fillId="0" borderId="4" xfId="0" applyNumberFormat="1" applyFont="1" applyFill="1" applyBorder="1" applyAlignment="1">
      <alignment horizontal="center" vertical="center" wrapText="1"/>
    </xf>
    <xf numFmtId="190" fontId="36" fillId="0" borderId="4" xfId="1" applyNumberFormat="1" applyFont="1" applyFill="1" applyBorder="1" applyAlignment="1">
      <alignment horizontal="right" vertical="center"/>
    </xf>
    <xf numFmtId="188" fontId="36" fillId="4" borderId="4" xfId="0" applyNumberFormat="1" applyFont="1" applyFill="1" applyBorder="1" applyAlignment="1">
      <alignment horizontal="right" vertical="center"/>
    </xf>
    <xf numFmtId="188" fontId="36" fillId="0" borderId="4" xfId="0" applyNumberFormat="1" applyFont="1" applyFill="1" applyBorder="1" applyAlignment="1">
      <alignment horizontal="right" vertical="center"/>
    </xf>
    <xf numFmtId="190" fontId="36" fillId="4" borderId="4" xfId="1" applyNumberFormat="1" applyFont="1" applyFill="1" applyBorder="1" applyAlignment="1">
      <alignment horizontal="right" vertical="center"/>
    </xf>
    <xf numFmtId="43" fontId="36" fillId="0" borderId="4" xfId="0" applyNumberFormat="1" applyFont="1" applyFill="1" applyBorder="1" applyAlignment="1">
      <alignment horizontal="center" vertical="center" wrapText="1"/>
    </xf>
    <xf numFmtId="41" fontId="36" fillId="7" borderId="4" xfId="1" applyFont="1" applyFill="1" applyBorder="1" applyAlignment="1">
      <alignment horizontal="right" vertical="center"/>
    </xf>
    <xf numFmtId="0" fontId="39" fillId="0" borderId="0" xfId="0" applyFont="1" applyAlignment="1">
      <alignment vertical="center"/>
    </xf>
    <xf numFmtId="0" fontId="39" fillId="0" borderId="0" xfId="0" applyFont="1" applyFill="1" applyAlignment="1">
      <alignment horizontal="left" vertical="center"/>
    </xf>
    <xf numFmtId="41" fontId="44" fillId="0" borderId="4" xfId="1" quotePrefix="1" applyFont="1" applyBorder="1" applyAlignment="1">
      <alignment vertical="center" wrapText="1"/>
    </xf>
    <xf numFmtId="0" fontId="36" fillId="0" borderId="9" xfId="0" applyFont="1" applyFill="1" applyBorder="1" applyAlignment="1">
      <alignment horizontal="left" vertical="center" wrapText="1"/>
    </xf>
    <xf numFmtId="0" fontId="36" fillId="0" borderId="4" xfId="0" applyFont="1" applyFill="1" applyBorder="1" applyAlignment="1">
      <alignment horizontal="left" vertical="center" wrapText="1"/>
    </xf>
    <xf numFmtId="41" fontId="42" fillId="0" borderId="4" xfId="1" applyFont="1" applyBorder="1" applyAlignment="1">
      <alignment vertical="center" wrapText="1"/>
    </xf>
    <xf numFmtId="0" fontId="20" fillId="0" borderId="4" xfId="0" applyFont="1" applyFill="1" applyBorder="1" applyAlignment="1">
      <alignment horizontal="left" vertical="center" wrapText="1"/>
    </xf>
    <xf numFmtId="188" fontId="20" fillId="0" borderId="4" xfId="0" applyNumberFormat="1" applyFont="1" applyBorder="1" applyAlignment="1">
      <alignment vertical="center" wrapText="1"/>
    </xf>
    <xf numFmtId="41" fontId="20" fillId="0" borderId="4" xfId="1" applyFont="1" applyBorder="1" applyAlignment="1">
      <alignment horizontal="left" vertical="center" wrapText="1"/>
    </xf>
    <xf numFmtId="0" fontId="20" fillId="0" borderId="4" xfId="0" applyFont="1" applyBorder="1" applyAlignment="1">
      <alignment vertical="center" wrapText="1"/>
    </xf>
    <xf numFmtId="0" fontId="20" fillId="0" borderId="4" xfId="0" quotePrefix="1" applyFont="1" applyBorder="1" applyAlignment="1">
      <alignment vertical="center" wrapText="1"/>
    </xf>
    <xf numFmtId="0" fontId="20" fillId="0" borderId="4" xfId="0" quotePrefix="1" applyFont="1" applyBorder="1" applyAlignment="1">
      <alignment horizontal="center" vertical="center" wrapText="1"/>
    </xf>
    <xf numFmtId="0" fontId="20" fillId="0" borderId="5" xfId="0" quotePrefix="1" applyFont="1" applyBorder="1" applyAlignment="1">
      <alignment horizontal="left" vertical="center" wrapText="1"/>
    </xf>
    <xf numFmtId="0" fontId="20" fillId="0" borderId="3" xfId="0" quotePrefix="1" applyFont="1" applyBorder="1" applyAlignment="1">
      <alignment horizontal="left" vertical="center" wrapText="1"/>
    </xf>
    <xf numFmtId="0" fontId="20" fillId="0" borderId="6" xfId="0" quotePrefix="1" applyFont="1" applyBorder="1" applyAlignment="1">
      <alignment horizontal="left" vertical="center" wrapText="1"/>
    </xf>
    <xf numFmtId="0" fontId="20" fillId="0" borderId="4" xfId="0" quotePrefix="1" applyFont="1" applyBorder="1" applyAlignment="1">
      <alignment horizontal="distributed" vertical="center" textRotation="255" wrapText="1"/>
    </xf>
    <xf numFmtId="0" fontId="20" fillId="0" borderId="4" xfId="0" quotePrefix="1" applyFont="1" applyBorder="1" applyAlignment="1">
      <alignment horizontal="distributed" vertical="center" wrapText="1"/>
    </xf>
    <xf numFmtId="0" fontId="20" fillId="0" borderId="0" xfId="0" quotePrefix="1" applyFont="1">
      <alignment vertical="center"/>
    </xf>
    <xf numFmtId="0" fontId="37" fillId="5" borderId="5" xfId="0" quotePrefix="1" applyFont="1" applyFill="1" applyBorder="1" applyAlignment="1">
      <alignment horizontal="center" vertical="center"/>
    </xf>
    <xf numFmtId="0" fontId="37" fillId="5" borderId="6" xfId="0" quotePrefix="1" applyFont="1" applyFill="1" applyBorder="1" applyAlignment="1">
      <alignment horizontal="center" vertical="center"/>
    </xf>
    <xf numFmtId="0" fontId="20" fillId="0" borderId="83" xfId="0" quotePrefix="1" applyFont="1" applyBorder="1">
      <alignment vertical="center"/>
    </xf>
    <xf numFmtId="0" fontId="20" fillId="0" borderId="11" xfId="0" quotePrefix="1" applyFont="1" applyBorder="1">
      <alignment vertical="center"/>
    </xf>
    <xf numFmtId="0" fontId="20" fillId="0" borderId="82" xfId="0" quotePrefix="1" applyFont="1" applyBorder="1">
      <alignment vertical="center"/>
    </xf>
    <xf numFmtId="0" fontId="20" fillId="5" borderId="5" xfId="0" applyFont="1" applyFill="1" applyBorder="1" applyAlignment="1">
      <alignment horizontal="center" vertical="center" wrapText="1"/>
    </xf>
    <xf numFmtId="0" fontId="20" fillId="5" borderId="6" xfId="0" applyFont="1" applyFill="1" applyBorder="1" applyAlignment="1">
      <alignment horizontal="center" vertical="center" wrapText="1"/>
    </xf>
    <xf numFmtId="0" fontId="37" fillId="5" borderId="7" xfId="0" quotePrefix="1" applyFont="1" applyFill="1" applyBorder="1" applyAlignment="1">
      <alignment horizontal="center" vertical="center"/>
    </xf>
    <xf numFmtId="0" fontId="37" fillId="5" borderId="9" xfId="0" quotePrefix="1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14" fontId="39" fillId="0" borderId="0" xfId="0" applyNumberFormat="1" applyFont="1" applyBorder="1" applyAlignment="1">
      <alignment horizontal="right" vertical="center"/>
    </xf>
    <xf numFmtId="0" fontId="39" fillId="0" borderId="0" xfId="0" applyFont="1" applyBorder="1" applyAlignment="1">
      <alignment horizontal="right" vertical="center"/>
    </xf>
    <xf numFmtId="0" fontId="37" fillId="5" borderId="5" xfId="0" applyFont="1" applyFill="1" applyBorder="1" applyAlignment="1">
      <alignment horizontal="center" vertical="center"/>
    </xf>
    <xf numFmtId="0" fontId="37" fillId="5" borderId="6" xfId="0" applyFont="1" applyFill="1" applyBorder="1" applyAlignment="1">
      <alignment horizontal="center" vertical="center"/>
    </xf>
    <xf numFmtId="0" fontId="36" fillId="7" borderId="5" xfId="1659" applyFont="1" applyFill="1" applyBorder="1" applyAlignment="1">
      <alignment horizontal="center" vertical="center"/>
    </xf>
    <xf numFmtId="0" fontId="36" fillId="7" borderId="3" xfId="1659" applyFont="1" applyFill="1" applyBorder="1" applyAlignment="1">
      <alignment horizontal="center" vertical="center"/>
    </xf>
    <xf numFmtId="0" fontId="36" fillId="7" borderId="6" xfId="1659" applyFont="1" applyFill="1" applyBorder="1" applyAlignment="1">
      <alignment horizontal="center" vertical="center"/>
    </xf>
    <xf numFmtId="0" fontId="36" fillId="0" borderId="7" xfId="0" applyFont="1" applyFill="1" applyBorder="1" applyAlignment="1">
      <alignment horizontal="left" vertical="center" wrapText="1"/>
    </xf>
    <xf numFmtId="0" fontId="36" fillId="0" borderId="8" xfId="0" applyFont="1" applyFill="1" applyBorder="1" applyAlignment="1">
      <alignment horizontal="left" vertical="center" wrapText="1"/>
    </xf>
    <xf numFmtId="0" fontId="36" fillId="5" borderId="4" xfId="0" applyFont="1" applyFill="1" applyBorder="1" applyAlignment="1">
      <alignment horizontal="center" vertical="center" wrapText="1"/>
    </xf>
    <xf numFmtId="0" fontId="36" fillId="0" borderId="5" xfId="0" applyFont="1" applyFill="1" applyBorder="1" applyAlignment="1">
      <alignment horizontal="left" vertical="center" wrapText="1"/>
    </xf>
    <xf numFmtId="0" fontId="36" fillId="0" borderId="3" xfId="0" applyFont="1" applyFill="1" applyBorder="1" applyAlignment="1">
      <alignment horizontal="left" vertical="center" wrapText="1"/>
    </xf>
    <xf numFmtId="0" fontId="36" fillId="0" borderId="9" xfId="0" applyFont="1" applyFill="1" applyBorder="1" applyAlignment="1">
      <alignment horizontal="left" vertical="center" wrapText="1"/>
    </xf>
    <xf numFmtId="0" fontId="36" fillId="5" borderId="7" xfId="0" applyFont="1" applyFill="1" applyBorder="1" applyAlignment="1">
      <alignment horizontal="center" vertical="center" wrapText="1"/>
    </xf>
    <xf numFmtId="0" fontId="36" fillId="5" borderId="9" xfId="0" applyFont="1" applyFill="1" applyBorder="1" applyAlignment="1">
      <alignment horizontal="center" vertical="center" wrapText="1"/>
    </xf>
    <xf numFmtId="41" fontId="36" fillId="5" borderId="4" xfId="1" applyFont="1" applyFill="1" applyBorder="1" applyAlignment="1">
      <alignment horizontal="center" vertical="center" wrapText="1"/>
    </xf>
    <xf numFmtId="0" fontId="36" fillId="0" borderId="4" xfId="0" applyFont="1" applyFill="1" applyBorder="1" applyAlignment="1">
      <alignment horizontal="left" vertical="center" wrapText="1"/>
    </xf>
    <xf numFmtId="0" fontId="36" fillId="4" borderId="7" xfId="0" applyFont="1" applyFill="1" applyBorder="1" applyAlignment="1">
      <alignment horizontal="left" vertical="center" wrapText="1"/>
    </xf>
    <xf numFmtId="0" fontId="36" fillId="4" borderId="8" xfId="0" applyFont="1" applyFill="1" applyBorder="1" applyAlignment="1">
      <alignment horizontal="left" vertical="center" wrapText="1"/>
    </xf>
    <xf numFmtId="0" fontId="36" fillId="4" borderId="9" xfId="0" applyFont="1" applyFill="1" applyBorder="1" applyAlignment="1">
      <alignment horizontal="left" vertical="center" wrapText="1"/>
    </xf>
    <xf numFmtId="0" fontId="36" fillId="7" borderId="5" xfId="0" applyFont="1" applyFill="1" applyBorder="1" applyAlignment="1">
      <alignment horizontal="center" vertical="center" wrapText="1"/>
    </xf>
    <xf numFmtId="0" fontId="36" fillId="7" borderId="3" xfId="0" applyFont="1" applyFill="1" applyBorder="1" applyAlignment="1">
      <alignment horizontal="center" vertical="center" wrapText="1"/>
    </xf>
    <xf numFmtId="0" fontId="36" fillId="7" borderId="6" xfId="0" applyFont="1" applyFill="1" applyBorder="1" applyAlignment="1">
      <alignment horizontal="center" vertical="center" wrapText="1"/>
    </xf>
    <xf numFmtId="41" fontId="31" fillId="7" borderId="17" xfId="1" applyFont="1" applyFill="1" applyBorder="1" applyAlignment="1">
      <alignment horizontal="center" vertical="center"/>
    </xf>
    <xf numFmtId="41" fontId="31" fillId="7" borderId="80" xfId="1" applyFont="1" applyFill="1" applyBorder="1" applyAlignment="1">
      <alignment horizontal="center" vertical="center"/>
    </xf>
    <xf numFmtId="41" fontId="31" fillId="7" borderId="13" xfId="1" applyFont="1" applyFill="1" applyBorder="1" applyAlignment="1">
      <alignment horizontal="center" vertical="center"/>
    </xf>
    <xf numFmtId="0" fontId="25" fillId="7" borderId="75" xfId="0" applyFont="1" applyFill="1" applyBorder="1" applyAlignment="1">
      <alignment horizontal="right" vertical="center"/>
    </xf>
    <xf numFmtId="0" fontId="25" fillId="7" borderId="76" xfId="0" applyFont="1" applyFill="1" applyBorder="1" applyAlignment="1">
      <alignment horizontal="right" vertical="center"/>
    </xf>
    <xf numFmtId="41" fontId="31" fillId="4" borderId="78" xfId="1" applyFont="1" applyFill="1" applyBorder="1" applyAlignment="1">
      <alignment horizontal="center" vertical="center"/>
    </xf>
    <xf numFmtId="41" fontId="31" fillId="4" borderId="79" xfId="1" applyFont="1" applyFill="1" applyBorder="1" applyAlignment="1">
      <alignment horizontal="center" vertical="center"/>
    </xf>
    <xf numFmtId="41" fontId="31" fillId="4" borderId="41" xfId="1" applyFont="1" applyFill="1" applyBorder="1" applyAlignment="1">
      <alignment horizontal="center" vertical="center"/>
    </xf>
    <xf numFmtId="0" fontId="25" fillId="4" borderId="74" xfId="0" applyFont="1" applyFill="1" applyBorder="1" applyAlignment="1">
      <alignment horizontal="right" vertical="center"/>
    </xf>
    <xf numFmtId="0" fontId="25" fillId="4" borderId="3" xfId="0" applyFont="1" applyFill="1" applyBorder="1" applyAlignment="1">
      <alignment horizontal="right" vertical="center"/>
    </xf>
    <xf numFmtId="41" fontId="31" fillId="4" borderId="6" xfId="1" applyFont="1" applyFill="1" applyBorder="1" applyAlignment="1">
      <alignment horizontal="center" vertical="center"/>
    </xf>
    <xf numFmtId="41" fontId="31" fillId="4" borderId="4" xfId="1" applyFont="1" applyFill="1" applyBorder="1" applyAlignment="1">
      <alignment horizontal="center" vertical="center"/>
    </xf>
    <xf numFmtId="41" fontId="31" fillId="4" borderId="12" xfId="1" applyFont="1" applyFill="1" applyBorder="1" applyAlignment="1">
      <alignment horizontal="center" vertical="center"/>
    </xf>
    <xf numFmtId="0" fontId="25" fillId="4" borderId="73" xfId="0" applyFont="1" applyFill="1" applyBorder="1" applyAlignment="1">
      <alignment horizontal="right" vertical="center"/>
    </xf>
    <xf numFmtId="0" fontId="25" fillId="4" borderId="15" xfId="0" applyFont="1" applyFill="1" applyBorder="1" applyAlignment="1">
      <alignment horizontal="right" vertical="center"/>
    </xf>
    <xf numFmtId="41" fontId="31" fillId="4" borderId="15" xfId="1" applyFont="1" applyFill="1" applyBorder="1" applyAlignment="1">
      <alignment horizontal="center" vertical="center"/>
    </xf>
    <xf numFmtId="41" fontId="31" fillId="4" borderId="16" xfId="1" applyFont="1" applyFill="1" applyBorder="1" applyAlignment="1">
      <alignment horizontal="center" vertical="center"/>
    </xf>
    <xf numFmtId="0" fontId="25" fillId="4" borderId="18" xfId="0" applyFont="1" applyFill="1" applyBorder="1" applyAlignment="1">
      <alignment horizontal="center" vertical="center"/>
    </xf>
    <xf numFmtId="0" fontId="25" fillId="4" borderId="19" xfId="0" applyFont="1" applyFill="1" applyBorder="1" applyAlignment="1">
      <alignment horizontal="center" vertical="center"/>
    </xf>
    <xf numFmtId="0" fontId="25" fillId="4" borderId="24" xfId="0" applyFont="1" applyFill="1" applyBorder="1" applyAlignment="1">
      <alignment horizontal="center" vertical="center"/>
    </xf>
    <xf numFmtId="0" fontId="25" fillId="4" borderId="25" xfId="0" applyFont="1" applyFill="1" applyBorder="1" applyAlignment="1">
      <alignment horizontal="center" vertical="center"/>
    </xf>
    <xf numFmtId="0" fontId="25" fillId="4" borderId="34" xfId="0" applyFont="1" applyFill="1" applyBorder="1" applyAlignment="1">
      <alignment horizontal="center" vertical="center"/>
    </xf>
    <xf numFmtId="0" fontId="25" fillId="4" borderId="35" xfId="0" applyFont="1" applyFill="1" applyBorder="1" applyAlignment="1">
      <alignment horizontal="center" vertical="center"/>
    </xf>
    <xf numFmtId="0" fontId="25" fillId="4" borderId="36" xfId="0" applyFont="1" applyFill="1" applyBorder="1" applyAlignment="1">
      <alignment horizontal="center" vertical="center"/>
    </xf>
    <xf numFmtId="0" fontId="25" fillId="4" borderId="37" xfId="0" applyFont="1" applyFill="1" applyBorder="1" applyAlignment="1">
      <alignment horizontal="center" vertical="center"/>
    </xf>
    <xf numFmtId="0" fontId="25" fillId="0" borderId="38" xfId="0" applyFont="1" applyFill="1" applyBorder="1" applyAlignment="1">
      <alignment horizontal="center" vertical="center"/>
    </xf>
    <xf numFmtId="0" fontId="25" fillId="0" borderId="39" xfId="0" applyFont="1" applyFill="1" applyBorder="1" applyAlignment="1">
      <alignment horizontal="center" vertical="center"/>
    </xf>
    <xf numFmtId="0" fontId="25" fillId="0" borderId="37" xfId="0" applyFont="1" applyFill="1" applyBorder="1" applyAlignment="1">
      <alignment horizontal="center" vertical="center"/>
    </xf>
    <xf numFmtId="188" fontId="32" fillId="4" borderId="74" xfId="0" applyNumberFormat="1" applyFont="1" applyFill="1" applyBorder="1" applyAlignment="1">
      <alignment horizontal="right" vertical="center"/>
    </xf>
    <xf numFmtId="188" fontId="32" fillId="4" borderId="3" xfId="0" applyNumberFormat="1" applyFont="1" applyFill="1" applyBorder="1" applyAlignment="1">
      <alignment horizontal="right" vertical="center"/>
    </xf>
    <xf numFmtId="188" fontId="32" fillId="4" borderId="14" xfId="0" applyNumberFormat="1" applyFont="1" applyFill="1" applyBorder="1" applyAlignment="1">
      <alignment horizontal="right" vertical="center"/>
    </xf>
    <xf numFmtId="0" fontId="25" fillId="6" borderId="75" xfId="0" applyFont="1" applyFill="1" applyBorder="1" applyAlignment="1">
      <alignment horizontal="right" vertical="center"/>
    </xf>
    <xf numFmtId="0" fontId="25" fillId="6" borderId="76" xfId="0" applyFont="1" applyFill="1" applyBorder="1" applyAlignment="1">
      <alignment horizontal="right" vertical="center"/>
    </xf>
    <xf numFmtId="188" fontId="32" fillId="6" borderId="75" xfId="0" applyNumberFormat="1" applyFont="1" applyFill="1" applyBorder="1" applyAlignment="1">
      <alignment horizontal="right" vertical="center"/>
    </xf>
    <xf numFmtId="188" fontId="32" fillId="6" borderId="76" xfId="0" applyNumberFormat="1" applyFont="1" applyFill="1" applyBorder="1" applyAlignment="1">
      <alignment horizontal="right" vertical="center"/>
    </xf>
    <xf numFmtId="188" fontId="32" fillId="6" borderId="77" xfId="0" applyNumberFormat="1" applyFont="1" applyFill="1" applyBorder="1" applyAlignment="1">
      <alignment horizontal="right" vertical="center"/>
    </xf>
    <xf numFmtId="41" fontId="31" fillId="4" borderId="73" xfId="1" applyFont="1" applyFill="1" applyBorder="1" applyAlignment="1">
      <alignment horizontal="center" vertical="center"/>
    </xf>
    <xf numFmtId="0" fontId="25" fillId="4" borderId="30" xfId="0" applyFont="1" applyFill="1" applyBorder="1" applyAlignment="1">
      <alignment horizontal="center" vertical="center"/>
    </xf>
    <xf numFmtId="0" fontId="25" fillId="4" borderId="31" xfId="0" applyFont="1" applyFill="1" applyBorder="1" applyAlignment="1">
      <alignment horizontal="center" vertical="center"/>
    </xf>
    <xf numFmtId="0" fontId="25" fillId="0" borderId="32" xfId="0" applyFont="1" applyFill="1" applyBorder="1" applyAlignment="1">
      <alignment horizontal="center" vertical="center" wrapText="1"/>
    </xf>
    <xf numFmtId="0" fontId="25" fillId="0" borderId="33" xfId="0" applyFont="1" applyFill="1" applyBorder="1" applyAlignment="1">
      <alignment horizontal="center" vertical="center" wrapText="1"/>
    </xf>
    <xf numFmtId="0" fontId="25" fillId="0" borderId="31" xfId="0" applyFont="1" applyFill="1" applyBorder="1" applyAlignment="1">
      <alignment horizontal="center" vertical="center" wrapText="1"/>
    </xf>
    <xf numFmtId="0" fontId="25" fillId="4" borderId="26" xfId="0" applyFont="1" applyFill="1" applyBorder="1" applyAlignment="1">
      <alignment horizontal="center" vertical="center"/>
    </xf>
    <xf numFmtId="0" fontId="25" fillId="4" borderId="27" xfId="0" applyFont="1" applyFill="1" applyBorder="1" applyAlignment="1">
      <alignment horizontal="center" vertical="center"/>
    </xf>
    <xf numFmtId="0" fontId="25" fillId="0" borderId="28" xfId="0" applyFont="1" applyFill="1" applyBorder="1" applyAlignment="1">
      <alignment horizontal="center" vertical="center" wrapText="1"/>
    </xf>
    <xf numFmtId="0" fontId="25" fillId="0" borderId="29" xfId="0" applyFont="1" applyFill="1" applyBorder="1" applyAlignment="1">
      <alignment horizontal="center" vertical="center" wrapText="1"/>
    </xf>
    <xf numFmtId="0" fontId="25" fillId="0" borderId="27" xfId="0" applyFont="1" applyFill="1" applyBorder="1" applyAlignment="1">
      <alignment horizontal="center" vertical="center" wrapText="1"/>
    </xf>
    <xf numFmtId="0" fontId="25" fillId="4" borderId="28" xfId="0" applyFont="1" applyFill="1" applyBorder="1" applyAlignment="1">
      <alignment horizontal="center" vertical="center" wrapText="1"/>
    </xf>
    <xf numFmtId="0" fontId="25" fillId="4" borderId="29" xfId="0" applyFont="1" applyFill="1" applyBorder="1" applyAlignment="1">
      <alignment horizontal="center" vertical="center" wrapText="1"/>
    </xf>
    <xf numFmtId="0" fontId="25" fillId="4" borderId="27" xfId="0" applyFont="1" applyFill="1" applyBorder="1" applyAlignment="1">
      <alignment horizontal="center" vertical="center" wrapText="1"/>
    </xf>
    <xf numFmtId="0" fontId="25" fillId="4" borderId="20" xfId="0" applyFont="1" applyFill="1" applyBorder="1" applyAlignment="1">
      <alignment horizontal="center" vertical="center"/>
    </xf>
    <xf numFmtId="0" fontId="25" fillId="4" borderId="21" xfId="0" applyFont="1" applyFill="1" applyBorder="1" applyAlignment="1">
      <alignment horizontal="center" vertical="center"/>
    </xf>
    <xf numFmtId="0" fontId="25" fillId="4" borderId="22" xfId="0" applyFont="1" applyFill="1" applyBorder="1" applyAlignment="1">
      <alignment horizontal="center" vertical="center" wrapText="1"/>
    </xf>
    <xf numFmtId="0" fontId="25" fillId="4" borderId="23" xfId="0" applyFont="1" applyFill="1" applyBorder="1" applyAlignment="1">
      <alignment horizontal="center" vertical="center" wrapText="1"/>
    </xf>
    <xf numFmtId="0" fontId="25" fillId="4" borderId="21" xfId="0" applyFont="1" applyFill="1" applyBorder="1" applyAlignment="1">
      <alignment horizontal="center" vertical="center" wrapText="1"/>
    </xf>
    <xf numFmtId="0" fontId="20" fillId="5" borderId="7" xfId="0" applyFont="1" applyFill="1" applyBorder="1" applyAlignment="1">
      <alignment horizontal="center" vertical="center" wrapText="1"/>
    </xf>
    <xf numFmtId="0" fontId="20" fillId="5" borderId="9" xfId="0" applyFont="1" applyFill="1" applyBorder="1" applyAlignment="1">
      <alignment horizontal="center" vertical="center" wrapText="1"/>
    </xf>
    <xf numFmtId="0" fontId="20" fillId="5" borderId="7" xfId="0" applyFont="1" applyFill="1" applyBorder="1" applyAlignment="1">
      <alignment horizontal="right" vertical="center"/>
    </xf>
    <xf numFmtId="0" fontId="0" fillId="5" borderId="9" xfId="0" applyFill="1" applyBorder="1">
      <alignment vertical="center"/>
    </xf>
    <xf numFmtId="0" fontId="20" fillId="0" borderId="5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0" fillId="0" borderId="7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20" fillId="0" borderId="4" xfId="0" applyFont="1" applyFill="1" applyBorder="1" applyAlignment="1">
      <alignment horizontal="left" vertical="center" wrapText="1"/>
    </xf>
    <xf numFmtId="0" fontId="36" fillId="0" borderId="7" xfId="0" applyFont="1" applyFill="1" applyBorder="1" applyAlignment="1">
      <alignment horizontal="center" vertical="center" wrapText="1"/>
    </xf>
    <xf numFmtId="0" fontId="36" fillId="0" borderId="8" xfId="0" applyFont="1" applyFill="1" applyBorder="1" applyAlignment="1">
      <alignment horizontal="center" vertical="center" wrapText="1"/>
    </xf>
    <xf numFmtId="0" fontId="36" fillId="0" borderId="9" xfId="0" applyFont="1" applyFill="1" applyBorder="1" applyAlignment="1">
      <alignment horizontal="center" vertical="center" wrapText="1"/>
    </xf>
    <xf numFmtId="0" fontId="20" fillId="5" borderId="9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center" vertical="center"/>
    </xf>
  </cellXfs>
  <cellStyles count="1660">
    <cellStyle name="´Þ·¯" xfId="3"/>
    <cellStyle name="°íÁ¤¼Ò¼ýÁ¡" xfId="4"/>
    <cellStyle name="°íÁ¤Ãâ·Â1" xfId="5"/>
    <cellStyle name="°íÁ¤Ãâ·Â2" xfId="6"/>
    <cellStyle name="¼ýÀÚ(R)" xfId="7"/>
    <cellStyle name="³¯Â¥" xfId="8"/>
    <cellStyle name="ÅëÈ­ [0]_(type)ÃÑ°ý" xfId="9"/>
    <cellStyle name="AeE­ [0]_¼oAI¼º " xfId="10"/>
    <cellStyle name="ÅëÈ­_(type)ÃÑ°ý" xfId="11"/>
    <cellStyle name="AeE­_¼oAI¼º " xfId="12"/>
    <cellStyle name="ÆÛ¼¾Æ®" xfId="13"/>
    <cellStyle name="ÄÞ¸¶ [0]_(type)ÃÑ°ý" xfId="14"/>
    <cellStyle name="AÞ¸¶ [0]_¼oAI¼º " xfId="15"/>
    <cellStyle name="ÄÞ¸¶_(type)ÃÑ°ý" xfId="16"/>
    <cellStyle name="AÞ¸¶_¼oAI¼º " xfId="17"/>
    <cellStyle name="ÀÚ¸®¼ö" xfId="18"/>
    <cellStyle name="ÀÚ¸®¼ö0" xfId="19"/>
    <cellStyle name="Ç¥ÁØ_(type)ÃÑ°ý" xfId="20"/>
    <cellStyle name="C￥AØ_¼oAI¼º " xfId="21"/>
    <cellStyle name="ÇÕ»ê" xfId="22"/>
    <cellStyle name="Comma [0]_ SG&amp;A Bridge " xfId="23"/>
    <cellStyle name="Comma_ SG&amp;A Bridge " xfId="24"/>
    <cellStyle name="Currency [0]_ SG&amp;A Bridge " xfId="25"/>
    <cellStyle name="Currency_ SG&amp;A Bridge " xfId="26"/>
    <cellStyle name="È­Æó±âÈ£" xfId="27"/>
    <cellStyle name="È­Æó±âÈ£0" xfId="28"/>
    <cellStyle name="Grey" xfId="29"/>
    <cellStyle name="Header1" xfId="30"/>
    <cellStyle name="Header2" xfId="31"/>
    <cellStyle name="Input [yellow]" xfId="32"/>
    <cellStyle name="Normal - Style1" xfId="33"/>
    <cellStyle name="Normal_ SG&amp;A Bridge " xfId="34"/>
    <cellStyle name="Percent [2]" xfId="35"/>
    <cellStyle name="Standard_MCS 421 M" xfId="36"/>
    <cellStyle name="고정소숫점" xfId="37"/>
    <cellStyle name="고정출력1" xfId="38"/>
    <cellStyle name="고정출력2" xfId="39"/>
    <cellStyle name="날짜" xfId="40"/>
    <cellStyle name="달러" xfId="41"/>
    <cellStyle name="똿뗦먛귟 [0.00]_laroux" xfId="42"/>
    <cellStyle name="똿뗦먛귟_laroux" xfId="43"/>
    <cellStyle name="믅됞 [0.00]_laroux" xfId="44"/>
    <cellStyle name="믅됞_laroux" xfId="45"/>
    <cellStyle name="뷭?_laroux" xfId="46"/>
    <cellStyle name="常规_QuotationSPEC(New Seoul Subway Project)WQ615" xfId="47"/>
    <cellStyle name="숫자(R)" xfId="48"/>
    <cellStyle name="쉼표 [0]" xfId="1" builtinId="6"/>
    <cellStyle name="스타일 1" xfId="49"/>
    <cellStyle name="스타일 10" xfId="50"/>
    <cellStyle name="스타일 100" xfId="51"/>
    <cellStyle name="스타일 1000" xfId="52"/>
    <cellStyle name="스타일 1001" xfId="53"/>
    <cellStyle name="스타일 1002" xfId="54"/>
    <cellStyle name="스타일 1003" xfId="55"/>
    <cellStyle name="스타일 1004" xfId="56"/>
    <cellStyle name="스타일 1005" xfId="57"/>
    <cellStyle name="스타일 1006" xfId="58"/>
    <cellStyle name="스타일 1007" xfId="59"/>
    <cellStyle name="스타일 1008" xfId="60"/>
    <cellStyle name="스타일 1009" xfId="61"/>
    <cellStyle name="스타일 101" xfId="62"/>
    <cellStyle name="스타일 1010" xfId="63"/>
    <cellStyle name="스타일 1011" xfId="64"/>
    <cellStyle name="스타일 1012" xfId="65"/>
    <cellStyle name="스타일 1013" xfId="66"/>
    <cellStyle name="스타일 1014" xfId="67"/>
    <cellStyle name="스타일 1015" xfId="68"/>
    <cellStyle name="스타일 1016" xfId="69"/>
    <cellStyle name="스타일 1017" xfId="70"/>
    <cellStyle name="스타일 1018" xfId="71"/>
    <cellStyle name="스타일 1019" xfId="72"/>
    <cellStyle name="스타일 102" xfId="73"/>
    <cellStyle name="스타일 1020" xfId="74"/>
    <cellStyle name="스타일 1021" xfId="75"/>
    <cellStyle name="스타일 1022" xfId="76"/>
    <cellStyle name="스타일 1023" xfId="77"/>
    <cellStyle name="스타일 1024" xfId="78"/>
    <cellStyle name="스타일 1025" xfId="79"/>
    <cellStyle name="스타일 1026" xfId="80"/>
    <cellStyle name="스타일 1027" xfId="81"/>
    <cellStyle name="스타일 1028" xfId="82"/>
    <cellStyle name="스타일 1029" xfId="83"/>
    <cellStyle name="스타일 103" xfId="84"/>
    <cellStyle name="스타일 1030" xfId="85"/>
    <cellStyle name="스타일 1031" xfId="86"/>
    <cellStyle name="스타일 1032" xfId="87"/>
    <cellStyle name="스타일 1033" xfId="88"/>
    <cellStyle name="스타일 1034" xfId="89"/>
    <cellStyle name="스타일 1035" xfId="90"/>
    <cellStyle name="스타일 1036" xfId="91"/>
    <cellStyle name="스타일 1037" xfId="92"/>
    <cellStyle name="스타일 1038" xfId="93"/>
    <cellStyle name="스타일 1039" xfId="94"/>
    <cellStyle name="스타일 104" xfId="95"/>
    <cellStyle name="스타일 1040" xfId="96"/>
    <cellStyle name="스타일 1041" xfId="97"/>
    <cellStyle name="스타일 1042" xfId="98"/>
    <cellStyle name="스타일 1043" xfId="99"/>
    <cellStyle name="스타일 1044" xfId="100"/>
    <cellStyle name="스타일 1045" xfId="101"/>
    <cellStyle name="스타일 1046" xfId="102"/>
    <cellStyle name="스타일 1047" xfId="103"/>
    <cellStyle name="스타일 1048" xfId="104"/>
    <cellStyle name="스타일 1049" xfId="105"/>
    <cellStyle name="스타일 105" xfId="106"/>
    <cellStyle name="스타일 1050" xfId="107"/>
    <cellStyle name="스타일 1051" xfId="108"/>
    <cellStyle name="스타일 1052" xfId="109"/>
    <cellStyle name="스타일 1053" xfId="110"/>
    <cellStyle name="스타일 1054" xfId="111"/>
    <cellStyle name="스타일 1055" xfId="112"/>
    <cellStyle name="스타일 1056" xfId="113"/>
    <cellStyle name="스타일 1057" xfId="114"/>
    <cellStyle name="스타일 1058" xfId="115"/>
    <cellStyle name="스타일 1059" xfId="116"/>
    <cellStyle name="스타일 106" xfId="117"/>
    <cellStyle name="스타일 1060" xfId="118"/>
    <cellStyle name="스타일 1061" xfId="119"/>
    <cellStyle name="스타일 1062" xfId="120"/>
    <cellStyle name="스타일 1063" xfId="121"/>
    <cellStyle name="스타일 1064" xfId="122"/>
    <cellStyle name="스타일 1065" xfId="123"/>
    <cellStyle name="스타일 1066" xfId="124"/>
    <cellStyle name="스타일 1067" xfId="125"/>
    <cellStyle name="스타일 1068" xfId="126"/>
    <cellStyle name="스타일 1069" xfId="127"/>
    <cellStyle name="스타일 107" xfId="128"/>
    <cellStyle name="스타일 1070" xfId="129"/>
    <cellStyle name="스타일 1071" xfId="130"/>
    <cellStyle name="스타일 1072" xfId="131"/>
    <cellStyle name="스타일 1073" xfId="132"/>
    <cellStyle name="스타일 1074" xfId="133"/>
    <cellStyle name="스타일 1075" xfId="134"/>
    <cellStyle name="스타일 1076" xfId="135"/>
    <cellStyle name="스타일 1077" xfId="136"/>
    <cellStyle name="스타일 1078" xfId="137"/>
    <cellStyle name="스타일 1079" xfId="138"/>
    <cellStyle name="스타일 108" xfId="139"/>
    <cellStyle name="스타일 1080" xfId="140"/>
    <cellStyle name="스타일 1081" xfId="141"/>
    <cellStyle name="스타일 1082" xfId="142"/>
    <cellStyle name="스타일 1083" xfId="143"/>
    <cellStyle name="스타일 1084" xfId="144"/>
    <cellStyle name="스타일 1085" xfId="145"/>
    <cellStyle name="스타일 1086" xfId="146"/>
    <cellStyle name="스타일 1087" xfId="147"/>
    <cellStyle name="스타일 1088" xfId="148"/>
    <cellStyle name="스타일 1089" xfId="149"/>
    <cellStyle name="스타일 109" xfId="150"/>
    <cellStyle name="스타일 1090" xfId="151"/>
    <cellStyle name="스타일 1091" xfId="152"/>
    <cellStyle name="스타일 1092" xfId="153"/>
    <cellStyle name="스타일 1093" xfId="154"/>
    <cellStyle name="스타일 1094" xfId="155"/>
    <cellStyle name="스타일 1095" xfId="156"/>
    <cellStyle name="스타일 1096" xfId="157"/>
    <cellStyle name="스타일 1097" xfId="158"/>
    <cellStyle name="스타일 1098" xfId="159"/>
    <cellStyle name="스타일 1099" xfId="160"/>
    <cellStyle name="스타일 11" xfId="161"/>
    <cellStyle name="스타일 110" xfId="162"/>
    <cellStyle name="스타일 1100" xfId="163"/>
    <cellStyle name="스타일 1101" xfId="164"/>
    <cellStyle name="스타일 1102" xfId="165"/>
    <cellStyle name="스타일 1103" xfId="166"/>
    <cellStyle name="스타일 1104" xfId="167"/>
    <cellStyle name="스타일 1105" xfId="168"/>
    <cellStyle name="스타일 1106" xfId="169"/>
    <cellStyle name="스타일 1107" xfId="170"/>
    <cellStyle name="스타일 1108" xfId="171"/>
    <cellStyle name="스타일 1109" xfId="172"/>
    <cellStyle name="스타일 111" xfId="173"/>
    <cellStyle name="스타일 1110" xfId="174"/>
    <cellStyle name="스타일 1111" xfId="175"/>
    <cellStyle name="스타일 1112" xfId="176"/>
    <cellStyle name="스타일 1113" xfId="177"/>
    <cellStyle name="스타일 1114" xfId="178"/>
    <cellStyle name="스타일 1115" xfId="179"/>
    <cellStyle name="스타일 1116" xfId="180"/>
    <cellStyle name="스타일 1117" xfId="181"/>
    <cellStyle name="스타일 1118" xfId="182"/>
    <cellStyle name="스타일 1119" xfId="183"/>
    <cellStyle name="스타일 112" xfId="184"/>
    <cellStyle name="스타일 1120" xfId="185"/>
    <cellStyle name="스타일 1121" xfId="186"/>
    <cellStyle name="스타일 1122" xfId="187"/>
    <cellStyle name="스타일 1123" xfId="188"/>
    <cellStyle name="스타일 1124" xfId="189"/>
    <cellStyle name="스타일 1125" xfId="190"/>
    <cellStyle name="스타일 1126" xfId="191"/>
    <cellStyle name="스타일 1127" xfId="192"/>
    <cellStyle name="스타일 1128" xfId="193"/>
    <cellStyle name="스타일 1129" xfId="194"/>
    <cellStyle name="스타일 113" xfId="195"/>
    <cellStyle name="스타일 1130" xfId="196"/>
    <cellStyle name="스타일 1131" xfId="197"/>
    <cellStyle name="스타일 1132" xfId="198"/>
    <cellStyle name="스타일 1133" xfId="199"/>
    <cellStyle name="스타일 1134" xfId="200"/>
    <cellStyle name="스타일 1135" xfId="201"/>
    <cellStyle name="스타일 1136" xfId="202"/>
    <cellStyle name="스타일 1137" xfId="203"/>
    <cellStyle name="스타일 1138" xfId="204"/>
    <cellStyle name="스타일 1139" xfId="205"/>
    <cellStyle name="스타일 114" xfId="206"/>
    <cellStyle name="스타일 1140" xfId="207"/>
    <cellStyle name="스타일 1141" xfId="208"/>
    <cellStyle name="스타일 1142" xfId="209"/>
    <cellStyle name="스타일 1143" xfId="210"/>
    <cellStyle name="스타일 1144" xfId="211"/>
    <cellStyle name="스타일 1145" xfId="212"/>
    <cellStyle name="스타일 1146" xfId="213"/>
    <cellStyle name="스타일 1147" xfId="214"/>
    <cellStyle name="스타일 1148" xfId="215"/>
    <cellStyle name="스타일 1149" xfId="216"/>
    <cellStyle name="스타일 115" xfId="217"/>
    <cellStyle name="스타일 1150" xfId="218"/>
    <cellStyle name="스타일 1151" xfId="219"/>
    <cellStyle name="스타일 1152" xfId="220"/>
    <cellStyle name="스타일 1153" xfId="221"/>
    <cellStyle name="스타일 1154" xfId="222"/>
    <cellStyle name="스타일 1155" xfId="223"/>
    <cellStyle name="스타일 1156" xfId="224"/>
    <cellStyle name="스타일 1157" xfId="225"/>
    <cellStyle name="스타일 1158" xfId="226"/>
    <cellStyle name="스타일 1159" xfId="227"/>
    <cellStyle name="스타일 116" xfId="228"/>
    <cellStyle name="스타일 1160" xfId="229"/>
    <cellStyle name="스타일 1161" xfId="230"/>
    <cellStyle name="스타일 1162" xfId="231"/>
    <cellStyle name="스타일 1163" xfId="232"/>
    <cellStyle name="스타일 1164" xfId="233"/>
    <cellStyle name="스타일 1165" xfId="234"/>
    <cellStyle name="스타일 1166" xfId="235"/>
    <cellStyle name="스타일 1167" xfId="236"/>
    <cellStyle name="스타일 1168" xfId="237"/>
    <cellStyle name="스타일 1169" xfId="238"/>
    <cellStyle name="스타일 117" xfId="239"/>
    <cellStyle name="스타일 1170" xfId="240"/>
    <cellStyle name="스타일 1171" xfId="241"/>
    <cellStyle name="스타일 1172" xfId="242"/>
    <cellStyle name="스타일 1173" xfId="243"/>
    <cellStyle name="스타일 1174" xfId="244"/>
    <cellStyle name="스타일 1175" xfId="245"/>
    <cellStyle name="스타일 1176" xfId="246"/>
    <cellStyle name="스타일 1177" xfId="247"/>
    <cellStyle name="스타일 1178" xfId="248"/>
    <cellStyle name="스타일 1179" xfId="249"/>
    <cellStyle name="스타일 118" xfId="250"/>
    <cellStyle name="스타일 1180" xfId="251"/>
    <cellStyle name="스타일 1181" xfId="252"/>
    <cellStyle name="스타일 1182" xfId="253"/>
    <cellStyle name="스타일 1183" xfId="254"/>
    <cellStyle name="스타일 1184" xfId="255"/>
    <cellStyle name="스타일 1185" xfId="256"/>
    <cellStyle name="스타일 1186" xfId="257"/>
    <cellStyle name="스타일 1187" xfId="258"/>
    <cellStyle name="스타일 1188" xfId="259"/>
    <cellStyle name="스타일 1189" xfId="260"/>
    <cellStyle name="스타일 119" xfId="261"/>
    <cellStyle name="스타일 1190" xfId="262"/>
    <cellStyle name="스타일 1191" xfId="263"/>
    <cellStyle name="스타일 1192" xfId="264"/>
    <cellStyle name="스타일 1193" xfId="265"/>
    <cellStyle name="스타일 1194" xfId="266"/>
    <cellStyle name="스타일 1195" xfId="267"/>
    <cellStyle name="스타일 1196" xfId="268"/>
    <cellStyle name="스타일 1197" xfId="269"/>
    <cellStyle name="스타일 1198" xfId="270"/>
    <cellStyle name="스타일 1199" xfId="271"/>
    <cellStyle name="스타일 12" xfId="272"/>
    <cellStyle name="스타일 120" xfId="273"/>
    <cellStyle name="스타일 1200" xfId="274"/>
    <cellStyle name="스타일 1201" xfId="275"/>
    <cellStyle name="스타일 1202" xfId="276"/>
    <cellStyle name="스타일 1203" xfId="277"/>
    <cellStyle name="스타일 1204" xfId="278"/>
    <cellStyle name="스타일 1205" xfId="279"/>
    <cellStyle name="스타일 1206" xfId="280"/>
    <cellStyle name="스타일 1207" xfId="281"/>
    <cellStyle name="스타일 1208" xfId="282"/>
    <cellStyle name="스타일 1209" xfId="283"/>
    <cellStyle name="스타일 121" xfId="284"/>
    <cellStyle name="스타일 1210" xfId="285"/>
    <cellStyle name="스타일 1211" xfId="286"/>
    <cellStyle name="스타일 1212" xfId="287"/>
    <cellStyle name="스타일 1213" xfId="288"/>
    <cellStyle name="스타일 1214" xfId="289"/>
    <cellStyle name="스타일 1215" xfId="290"/>
    <cellStyle name="스타일 1216" xfId="291"/>
    <cellStyle name="스타일 1217" xfId="292"/>
    <cellStyle name="스타일 1218" xfId="293"/>
    <cellStyle name="스타일 1219" xfId="294"/>
    <cellStyle name="스타일 122" xfId="295"/>
    <cellStyle name="스타일 1220" xfId="296"/>
    <cellStyle name="스타일 1221" xfId="297"/>
    <cellStyle name="스타일 1222" xfId="298"/>
    <cellStyle name="스타일 1223" xfId="299"/>
    <cellStyle name="스타일 1224" xfId="300"/>
    <cellStyle name="스타일 1225" xfId="301"/>
    <cellStyle name="스타일 1226" xfId="302"/>
    <cellStyle name="스타일 1227" xfId="303"/>
    <cellStyle name="스타일 1228" xfId="304"/>
    <cellStyle name="스타일 1229" xfId="305"/>
    <cellStyle name="스타일 123" xfId="306"/>
    <cellStyle name="스타일 1230" xfId="307"/>
    <cellStyle name="스타일 1231" xfId="308"/>
    <cellStyle name="스타일 1232" xfId="309"/>
    <cellStyle name="스타일 1233" xfId="310"/>
    <cellStyle name="스타일 1234" xfId="311"/>
    <cellStyle name="스타일 1235" xfId="312"/>
    <cellStyle name="스타일 1236" xfId="313"/>
    <cellStyle name="스타일 1237" xfId="314"/>
    <cellStyle name="스타일 1238" xfId="315"/>
    <cellStyle name="스타일 1239" xfId="316"/>
    <cellStyle name="스타일 124" xfId="317"/>
    <cellStyle name="스타일 1240" xfId="318"/>
    <cellStyle name="스타일 1241" xfId="319"/>
    <cellStyle name="스타일 1242" xfId="320"/>
    <cellStyle name="스타일 1243" xfId="321"/>
    <cellStyle name="스타일 1244" xfId="322"/>
    <cellStyle name="스타일 1245" xfId="323"/>
    <cellStyle name="스타일 1246" xfId="324"/>
    <cellStyle name="스타일 1247" xfId="325"/>
    <cellStyle name="스타일 1248" xfId="326"/>
    <cellStyle name="스타일 1249" xfId="327"/>
    <cellStyle name="스타일 125" xfId="328"/>
    <cellStyle name="스타일 1250" xfId="329"/>
    <cellStyle name="스타일 1251" xfId="330"/>
    <cellStyle name="스타일 1252" xfId="331"/>
    <cellStyle name="스타일 1253" xfId="332"/>
    <cellStyle name="스타일 1254" xfId="333"/>
    <cellStyle name="스타일 1255" xfId="334"/>
    <cellStyle name="스타일 1256" xfId="335"/>
    <cellStyle name="스타일 1257" xfId="336"/>
    <cellStyle name="스타일 1258" xfId="337"/>
    <cellStyle name="스타일 1259" xfId="338"/>
    <cellStyle name="스타일 126" xfId="339"/>
    <cellStyle name="스타일 1260" xfId="340"/>
    <cellStyle name="스타일 1261" xfId="341"/>
    <cellStyle name="스타일 1262" xfId="342"/>
    <cellStyle name="스타일 1263" xfId="343"/>
    <cellStyle name="스타일 1264" xfId="344"/>
    <cellStyle name="스타일 1265" xfId="345"/>
    <cellStyle name="스타일 1266" xfId="346"/>
    <cellStyle name="스타일 1267" xfId="347"/>
    <cellStyle name="스타일 1268" xfId="348"/>
    <cellStyle name="스타일 1269" xfId="349"/>
    <cellStyle name="스타일 127" xfId="350"/>
    <cellStyle name="스타일 1270" xfId="351"/>
    <cellStyle name="스타일 1271" xfId="352"/>
    <cellStyle name="스타일 1272" xfId="353"/>
    <cellStyle name="스타일 1273" xfId="354"/>
    <cellStyle name="스타일 1274" xfId="355"/>
    <cellStyle name="스타일 1275" xfId="356"/>
    <cellStyle name="스타일 1276" xfId="357"/>
    <cellStyle name="스타일 1277" xfId="358"/>
    <cellStyle name="스타일 1278" xfId="359"/>
    <cellStyle name="스타일 1279" xfId="360"/>
    <cellStyle name="스타일 128" xfId="361"/>
    <cellStyle name="스타일 1280" xfId="362"/>
    <cellStyle name="스타일 1281" xfId="363"/>
    <cellStyle name="스타일 1282" xfId="364"/>
    <cellStyle name="스타일 1283" xfId="365"/>
    <cellStyle name="스타일 1284" xfId="366"/>
    <cellStyle name="스타일 1285" xfId="367"/>
    <cellStyle name="스타일 1286" xfId="368"/>
    <cellStyle name="스타일 1287" xfId="369"/>
    <cellStyle name="스타일 1288" xfId="370"/>
    <cellStyle name="스타일 1289" xfId="371"/>
    <cellStyle name="스타일 129" xfId="372"/>
    <cellStyle name="스타일 1290" xfId="373"/>
    <cellStyle name="스타일 1291" xfId="374"/>
    <cellStyle name="스타일 1292" xfId="375"/>
    <cellStyle name="스타일 1293" xfId="376"/>
    <cellStyle name="스타일 1294" xfId="377"/>
    <cellStyle name="스타일 1295" xfId="378"/>
    <cellStyle name="스타일 1296" xfId="379"/>
    <cellStyle name="스타일 1297" xfId="380"/>
    <cellStyle name="스타일 1298" xfId="381"/>
    <cellStyle name="스타일 1299" xfId="382"/>
    <cellStyle name="스타일 13" xfId="383"/>
    <cellStyle name="스타일 130" xfId="384"/>
    <cellStyle name="스타일 1300" xfId="385"/>
    <cellStyle name="스타일 1301" xfId="386"/>
    <cellStyle name="스타일 1302" xfId="387"/>
    <cellStyle name="스타일 1303" xfId="388"/>
    <cellStyle name="스타일 1304" xfId="389"/>
    <cellStyle name="스타일 1305" xfId="390"/>
    <cellStyle name="스타일 1306" xfId="391"/>
    <cellStyle name="스타일 1307" xfId="392"/>
    <cellStyle name="스타일 1308" xfId="393"/>
    <cellStyle name="스타일 1309" xfId="394"/>
    <cellStyle name="스타일 131" xfId="395"/>
    <cellStyle name="스타일 1310" xfId="396"/>
    <cellStyle name="스타일 1311" xfId="397"/>
    <cellStyle name="스타일 1312" xfId="398"/>
    <cellStyle name="스타일 1313" xfId="399"/>
    <cellStyle name="스타일 1314" xfId="400"/>
    <cellStyle name="스타일 1315" xfId="401"/>
    <cellStyle name="스타일 1316" xfId="402"/>
    <cellStyle name="스타일 1317" xfId="403"/>
    <cellStyle name="스타일 1318" xfId="404"/>
    <cellStyle name="스타일 1319" xfId="405"/>
    <cellStyle name="스타일 132" xfId="406"/>
    <cellStyle name="스타일 1320" xfId="407"/>
    <cellStyle name="스타일 1321" xfId="408"/>
    <cellStyle name="스타일 1322" xfId="409"/>
    <cellStyle name="스타일 1323" xfId="410"/>
    <cellStyle name="스타일 1324" xfId="411"/>
    <cellStyle name="스타일 1325" xfId="412"/>
    <cellStyle name="스타일 1326" xfId="413"/>
    <cellStyle name="스타일 1327" xfId="414"/>
    <cellStyle name="스타일 1328" xfId="415"/>
    <cellStyle name="스타일 1329" xfId="416"/>
    <cellStyle name="스타일 133" xfId="417"/>
    <cellStyle name="스타일 1330" xfId="418"/>
    <cellStyle name="스타일 1331" xfId="419"/>
    <cellStyle name="스타일 1332" xfId="420"/>
    <cellStyle name="스타일 1333" xfId="421"/>
    <cellStyle name="스타일 1334" xfId="422"/>
    <cellStyle name="스타일 1335" xfId="423"/>
    <cellStyle name="스타일 1336" xfId="424"/>
    <cellStyle name="스타일 1337" xfId="425"/>
    <cellStyle name="스타일 1338" xfId="426"/>
    <cellStyle name="스타일 1339" xfId="427"/>
    <cellStyle name="스타일 134" xfId="428"/>
    <cellStyle name="스타일 1340" xfId="429"/>
    <cellStyle name="스타일 1341" xfId="430"/>
    <cellStyle name="스타일 1342" xfId="431"/>
    <cellStyle name="스타일 1343" xfId="432"/>
    <cellStyle name="스타일 1344" xfId="433"/>
    <cellStyle name="스타일 1345" xfId="434"/>
    <cellStyle name="스타일 1346" xfId="435"/>
    <cellStyle name="스타일 1347" xfId="436"/>
    <cellStyle name="스타일 1348" xfId="437"/>
    <cellStyle name="스타일 1349" xfId="438"/>
    <cellStyle name="스타일 135" xfId="439"/>
    <cellStyle name="스타일 1350" xfId="440"/>
    <cellStyle name="스타일 1351" xfId="441"/>
    <cellStyle name="스타일 1352" xfId="442"/>
    <cellStyle name="스타일 1353" xfId="443"/>
    <cellStyle name="스타일 1354" xfId="444"/>
    <cellStyle name="스타일 1355" xfId="445"/>
    <cellStyle name="스타일 1356" xfId="446"/>
    <cellStyle name="스타일 1357" xfId="447"/>
    <cellStyle name="스타일 1358" xfId="448"/>
    <cellStyle name="스타일 1359" xfId="449"/>
    <cellStyle name="스타일 136" xfId="450"/>
    <cellStyle name="스타일 1360" xfId="451"/>
    <cellStyle name="스타일 1361" xfId="452"/>
    <cellStyle name="스타일 1362" xfId="453"/>
    <cellStyle name="스타일 1363" xfId="454"/>
    <cellStyle name="스타일 1364" xfId="455"/>
    <cellStyle name="스타일 1365" xfId="456"/>
    <cellStyle name="스타일 1366" xfId="457"/>
    <cellStyle name="스타일 1367" xfId="458"/>
    <cellStyle name="스타일 1368" xfId="459"/>
    <cellStyle name="스타일 1369" xfId="460"/>
    <cellStyle name="스타일 137" xfId="461"/>
    <cellStyle name="스타일 1370" xfId="462"/>
    <cellStyle name="스타일 1371" xfId="463"/>
    <cellStyle name="스타일 1372" xfId="464"/>
    <cellStyle name="스타일 1373" xfId="465"/>
    <cellStyle name="스타일 1374" xfId="466"/>
    <cellStyle name="스타일 1375" xfId="467"/>
    <cellStyle name="스타일 1376" xfId="468"/>
    <cellStyle name="스타일 1377" xfId="469"/>
    <cellStyle name="스타일 1378" xfId="470"/>
    <cellStyle name="스타일 1379" xfId="471"/>
    <cellStyle name="스타일 138" xfId="472"/>
    <cellStyle name="스타일 1380" xfId="473"/>
    <cellStyle name="스타일 1381" xfId="474"/>
    <cellStyle name="스타일 1382" xfId="475"/>
    <cellStyle name="스타일 1383" xfId="476"/>
    <cellStyle name="스타일 1384" xfId="477"/>
    <cellStyle name="스타일 1385" xfId="478"/>
    <cellStyle name="스타일 1386" xfId="479"/>
    <cellStyle name="스타일 1387" xfId="480"/>
    <cellStyle name="스타일 1388" xfId="481"/>
    <cellStyle name="스타일 1389" xfId="482"/>
    <cellStyle name="스타일 139" xfId="483"/>
    <cellStyle name="스타일 1390" xfId="484"/>
    <cellStyle name="스타일 1391" xfId="485"/>
    <cellStyle name="스타일 1392" xfId="486"/>
    <cellStyle name="스타일 1393" xfId="487"/>
    <cellStyle name="스타일 1394" xfId="488"/>
    <cellStyle name="스타일 1395" xfId="489"/>
    <cellStyle name="스타일 1396" xfId="490"/>
    <cellStyle name="스타일 1397" xfId="491"/>
    <cellStyle name="스타일 1398" xfId="492"/>
    <cellStyle name="스타일 1399" xfId="493"/>
    <cellStyle name="스타일 14" xfId="494"/>
    <cellStyle name="스타일 140" xfId="495"/>
    <cellStyle name="스타일 1400" xfId="496"/>
    <cellStyle name="스타일 1401" xfId="497"/>
    <cellStyle name="스타일 1402" xfId="498"/>
    <cellStyle name="스타일 1403" xfId="499"/>
    <cellStyle name="스타일 1404" xfId="500"/>
    <cellStyle name="스타일 1405" xfId="501"/>
    <cellStyle name="스타일 1406" xfId="502"/>
    <cellStyle name="스타일 1407" xfId="503"/>
    <cellStyle name="스타일 1408" xfId="504"/>
    <cellStyle name="스타일 1409" xfId="505"/>
    <cellStyle name="스타일 141" xfId="506"/>
    <cellStyle name="스타일 1410" xfId="507"/>
    <cellStyle name="스타일 1411" xfId="508"/>
    <cellStyle name="스타일 1412" xfId="509"/>
    <cellStyle name="스타일 1413" xfId="510"/>
    <cellStyle name="스타일 1414" xfId="511"/>
    <cellStyle name="스타일 1415" xfId="512"/>
    <cellStyle name="스타일 1416" xfId="513"/>
    <cellStyle name="스타일 1417" xfId="514"/>
    <cellStyle name="스타일 1418" xfId="515"/>
    <cellStyle name="스타일 1419" xfId="516"/>
    <cellStyle name="스타일 142" xfId="517"/>
    <cellStyle name="스타일 1420" xfId="518"/>
    <cellStyle name="스타일 1421" xfId="519"/>
    <cellStyle name="스타일 1422" xfId="520"/>
    <cellStyle name="스타일 1423" xfId="521"/>
    <cellStyle name="스타일 1424" xfId="522"/>
    <cellStyle name="스타일 1425" xfId="523"/>
    <cellStyle name="스타일 1426" xfId="524"/>
    <cellStyle name="스타일 1427" xfId="525"/>
    <cellStyle name="스타일 1428" xfId="526"/>
    <cellStyle name="스타일 1429" xfId="527"/>
    <cellStyle name="스타일 143" xfId="528"/>
    <cellStyle name="스타일 1430" xfId="529"/>
    <cellStyle name="스타일 1431" xfId="530"/>
    <cellStyle name="스타일 1432" xfId="531"/>
    <cellStyle name="스타일 1433" xfId="532"/>
    <cellStyle name="스타일 1434" xfId="533"/>
    <cellStyle name="스타일 1435" xfId="534"/>
    <cellStyle name="스타일 1436" xfId="535"/>
    <cellStyle name="스타일 1437" xfId="536"/>
    <cellStyle name="스타일 1438" xfId="537"/>
    <cellStyle name="스타일 1439" xfId="538"/>
    <cellStyle name="스타일 144" xfId="539"/>
    <cellStyle name="스타일 1440" xfId="540"/>
    <cellStyle name="스타일 1441" xfId="541"/>
    <cellStyle name="스타일 1442" xfId="542"/>
    <cellStyle name="스타일 1443" xfId="543"/>
    <cellStyle name="스타일 1444" xfId="544"/>
    <cellStyle name="스타일 1445" xfId="545"/>
    <cellStyle name="스타일 1446" xfId="546"/>
    <cellStyle name="스타일 1447" xfId="547"/>
    <cellStyle name="스타일 1448" xfId="548"/>
    <cellStyle name="스타일 1449" xfId="549"/>
    <cellStyle name="스타일 145" xfId="550"/>
    <cellStyle name="스타일 1450" xfId="551"/>
    <cellStyle name="스타일 1451" xfId="552"/>
    <cellStyle name="스타일 1452" xfId="553"/>
    <cellStyle name="스타일 1453" xfId="554"/>
    <cellStyle name="스타일 1454" xfId="555"/>
    <cellStyle name="스타일 1455" xfId="556"/>
    <cellStyle name="스타일 1456" xfId="557"/>
    <cellStyle name="스타일 1457" xfId="558"/>
    <cellStyle name="스타일 1458" xfId="559"/>
    <cellStyle name="스타일 1459" xfId="560"/>
    <cellStyle name="스타일 146" xfId="561"/>
    <cellStyle name="스타일 1460" xfId="562"/>
    <cellStyle name="스타일 1461" xfId="563"/>
    <cellStyle name="스타일 1462" xfId="564"/>
    <cellStyle name="스타일 1463" xfId="565"/>
    <cellStyle name="스타일 1464" xfId="566"/>
    <cellStyle name="스타일 1465" xfId="567"/>
    <cellStyle name="스타일 1466" xfId="568"/>
    <cellStyle name="스타일 1467" xfId="569"/>
    <cellStyle name="스타일 1468" xfId="570"/>
    <cellStyle name="스타일 1469" xfId="571"/>
    <cellStyle name="스타일 147" xfId="572"/>
    <cellStyle name="스타일 1470" xfId="573"/>
    <cellStyle name="스타일 1471" xfId="574"/>
    <cellStyle name="스타일 1472" xfId="575"/>
    <cellStyle name="스타일 1473" xfId="576"/>
    <cellStyle name="스타일 1474" xfId="577"/>
    <cellStyle name="스타일 1475" xfId="578"/>
    <cellStyle name="스타일 1476" xfId="579"/>
    <cellStyle name="스타일 1477" xfId="580"/>
    <cellStyle name="스타일 1478" xfId="581"/>
    <cellStyle name="스타일 1479" xfId="582"/>
    <cellStyle name="스타일 148" xfId="583"/>
    <cellStyle name="스타일 1480" xfId="584"/>
    <cellStyle name="스타일 1481" xfId="585"/>
    <cellStyle name="스타일 1482" xfId="586"/>
    <cellStyle name="스타일 1483" xfId="587"/>
    <cellStyle name="스타일 1484" xfId="588"/>
    <cellStyle name="스타일 1485" xfId="589"/>
    <cellStyle name="스타일 1486" xfId="590"/>
    <cellStyle name="스타일 1487" xfId="591"/>
    <cellStyle name="스타일 1488" xfId="592"/>
    <cellStyle name="스타일 1489" xfId="593"/>
    <cellStyle name="스타일 149" xfId="594"/>
    <cellStyle name="스타일 1490" xfId="595"/>
    <cellStyle name="스타일 1491" xfId="596"/>
    <cellStyle name="스타일 1492" xfId="597"/>
    <cellStyle name="스타일 1493" xfId="598"/>
    <cellStyle name="스타일 1494" xfId="599"/>
    <cellStyle name="스타일 1495" xfId="600"/>
    <cellStyle name="스타일 1496" xfId="601"/>
    <cellStyle name="스타일 1497" xfId="602"/>
    <cellStyle name="스타일 1498" xfId="603"/>
    <cellStyle name="스타일 1499" xfId="604"/>
    <cellStyle name="스타일 15" xfId="605"/>
    <cellStyle name="스타일 150" xfId="606"/>
    <cellStyle name="스타일 1500" xfId="607"/>
    <cellStyle name="스타일 1501" xfId="608"/>
    <cellStyle name="스타일 1502" xfId="609"/>
    <cellStyle name="스타일 1503" xfId="610"/>
    <cellStyle name="스타일 1504" xfId="611"/>
    <cellStyle name="스타일 1505" xfId="612"/>
    <cellStyle name="스타일 1506" xfId="613"/>
    <cellStyle name="스타일 1507" xfId="614"/>
    <cellStyle name="스타일 1508" xfId="615"/>
    <cellStyle name="스타일 1509" xfId="616"/>
    <cellStyle name="스타일 151" xfId="617"/>
    <cellStyle name="스타일 1510" xfId="618"/>
    <cellStyle name="스타일 1511" xfId="619"/>
    <cellStyle name="스타일 1512" xfId="620"/>
    <cellStyle name="스타일 1513" xfId="621"/>
    <cellStyle name="스타일 1514" xfId="622"/>
    <cellStyle name="스타일 1515" xfId="623"/>
    <cellStyle name="스타일 1516" xfId="624"/>
    <cellStyle name="스타일 1517" xfId="625"/>
    <cellStyle name="스타일 1518" xfId="626"/>
    <cellStyle name="스타일 1519" xfId="627"/>
    <cellStyle name="스타일 152" xfId="628"/>
    <cellStyle name="스타일 1520" xfId="629"/>
    <cellStyle name="스타일 1521" xfId="630"/>
    <cellStyle name="스타일 1522" xfId="631"/>
    <cellStyle name="스타일 1523" xfId="632"/>
    <cellStyle name="스타일 1524" xfId="633"/>
    <cellStyle name="스타일 1525" xfId="634"/>
    <cellStyle name="스타일 1526" xfId="635"/>
    <cellStyle name="스타일 1527" xfId="636"/>
    <cellStyle name="스타일 1528" xfId="637"/>
    <cellStyle name="스타일 1529" xfId="638"/>
    <cellStyle name="스타일 153" xfId="639"/>
    <cellStyle name="스타일 1530" xfId="640"/>
    <cellStyle name="스타일 1531" xfId="641"/>
    <cellStyle name="스타일 1532" xfId="642"/>
    <cellStyle name="스타일 1533" xfId="643"/>
    <cellStyle name="스타일 1534" xfId="644"/>
    <cellStyle name="스타일 1535" xfId="645"/>
    <cellStyle name="스타일 1536" xfId="646"/>
    <cellStyle name="스타일 1537" xfId="647"/>
    <cellStyle name="스타일 1538" xfId="648"/>
    <cellStyle name="스타일 1539" xfId="649"/>
    <cellStyle name="스타일 154" xfId="650"/>
    <cellStyle name="스타일 1540" xfId="651"/>
    <cellStyle name="스타일 1541" xfId="652"/>
    <cellStyle name="스타일 1542" xfId="653"/>
    <cellStyle name="스타일 1543" xfId="654"/>
    <cellStyle name="스타일 1544" xfId="655"/>
    <cellStyle name="스타일 1545" xfId="656"/>
    <cellStyle name="스타일 1546" xfId="657"/>
    <cellStyle name="스타일 1547" xfId="658"/>
    <cellStyle name="스타일 1548" xfId="659"/>
    <cellStyle name="스타일 1549" xfId="660"/>
    <cellStyle name="스타일 155" xfId="661"/>
    <cellStyle name="스타일 1550" xfId="662"/>
    <cellStyle name="스타일 1551" xfId="663"/>
    <cellStyle name="스타일 1552" xfId="664"/>
    <cellStyle name="스타일 1553" xfId="665"/>
    <cellStyle name="스타일 1554" xfId="666"/>
    <cellStyle name="스타일 1555" xfId="667"/>
    <cellStyle name="스타일 1556" xfId="668"/>
    <cellStyle name="스타일 1557" xfId="669"/>
    <cellStyle name="스타일 1558" xfId="670"/>
    <cellStyle name="스타일 1559" xfId="671"/>
    <cellStyle name="스타일 156" xfId="672"/>
    <cellStyle name="스타일 1560" xfId="673"/>
    <cellStyle name="스타일 1561" xfId="674"/>
    <cellStyle name="스타일 1562" xfId="675"/>
    <cellStyle name="스타일 1563" xfId="676"/>
    <cellStyle name="스타일 1564" xfId="677"/>
    <cellStyle name="스타일 1565" xfId="678"/>
    <cellStyle name="스타일 1566" xfId="679"/>
    <cellStyle name="스타일 1567" xfId="680"/>
    <cellStyle name="스타일 1568" xfId="681"/>
    <cellStyle name="스타일 1569" xfId="682"/>
    <cellStyle name="스타일 157" xfId="683"/>
    <cellStyle name="스타일 1570" xfId="684"/>
    <cellStyle name="스타일 1571" xfId="685"/>
    <cellStyle name="스타일 1572" xfId="686"/>
    <cellStyle name="스타일 1573" xfId="687"/>
    <cellStyle name="스타일 1574" xfId="688"/>
    <cellStyle name="스타일 1575" xfId="689"/>
    <cellStyle name="스타일 1576" xfId="690"/>
    <cellStyle name="스타일 1577" xfId="691"/>
    <cellStyle name="스타일 1578" xfId="692"/>
    <cellStyle name="스타일 1579" xfId="693"/>
    <cellStyle name="스타일 158" xfId="694"/>
    <cellStyle name="스타일 1580" xfId="695"/>
    <cellStyle name="스타일 1581" xfId="696"/>
    <cellStyle name="스타일 1582" xfId="697"/>
    <cellStyle name="스타일 1583" xfId="698"/>
    <cellStyle name="스타일 1584" xfId="699"/>
    <cellStyle name="스타일 1585" xfId="700"/>
    <cellStyle name="스타일 1586" xfId="701"/>
    <cellStyle name="스타일 1587" xfId="702"/>
    <cellStyle name="스타일 1588" xfId="703"/>
    <cellStyle name="스타일 1589" xfId="704"/>
    <cellStyle name="스타일 159" xfId="705"/>
    <cellStyle name="스타일 1590" xfId="706"/>
    <cellStyle name="스타일 1591" xfId="707"/>
    <cellStyle name="스타일 1592" xfId="708"/>
    <cellStyle name="스타일 1593" xfId="709"/>
    <cellStyle name="스타일 1594" xfId="710"/>
    <cellStyle name="스타일 1595" xfId="711"/>
    <cellStyle name="스타일 1596" xfId="712"/>
    <cellStyle name="스타일 16" xfId="713"/>
    <cellStyle name="스타일 160" xfId="714"/>
    <cellStyle name="스타일 161" xfId="715"/>
    <cellStyle name="스타일 162" xfId="716"/>
    <cellStyle name="스타일 163" xfId="717"/>
    <cellStyle name="스타일 164" xfId="718"/>
    <cellStyle name="스타일 165" xfId="719"/>
    <cellStyle name="스타일 166" xfId="720"/>
    <cellStyle name="스타일 167" xfId="721"/>
    <cellStyle name="스타일 168" xfId="722"/>
    <cellStyle name="스타일 169" xfId="723"/>
    <cellStyle name="스타일 17" xfId="724"/>
    <cellStyle name="스타일 170" xfId="725"/>
    <cellStyle name="스타일 171" xfId="726"/>
    <cellStyle name="스타일 172" xfId="727"/>
    <cellStyle name="스타일 173" xfId="728"/>
    <cellStyle name="스타일 174" xfId="729"/>
    <cellStyle name="스타일 175" xfId="730"/>
    <cellStyle name="스타일 176" xfId="731"/>
    <cellStyle name="스타일 177" xfId="732"/>
    <cellStyle name="스타일 178" xfId="733"/>
    <cellStyle name="스타일 179" xfId="734"/>
    <cellStyle name="스타일 18" xfId="735"/>
    <cellStyle name="스타일 180" xfId="736"/>
    <cellStyle name="스타일 181" xfId="737"/>
    <cellStyle name="스타일 182" xfId="738"/>
    <cellStyle name="스타일 183" xfId="739"/>
    <cellStyle name="스타일 184" xfId="740"/>
    <cellStyle name="스타일 185" xfId="741"/>
    <cellStyle name="스타일 186" xfId="742"/>
    <cellStyle name="스타일 187" xfId="743"/>
    <cellStyle name="스타일 188" xfId="744"/>
    <cellStyle name="스타일 189" xfId="745"/>
    <cellStyle name="스타일 19" xfId="746"/>
    <cellStyle name="스타일 190" xfId="747"/>
    <cellStyle name="스타일 191" xfId="748"/>
    <cellStyle name="스타일 192" xfId="749"/>
    <cellStyle name="스타일 193" xfId="750"/>
    <cellStyle name="스타일 194" xfId="751"/>
    <cellStyle name="스타일 195" xfId="752"/>
    <cellStyle name="스타일 196" xfId="753"/>
    <cellStyle name="스타일 197" xfId="754"/>
    <cellStyle name="스타일 198" xfId="755"/>
    <cellStyle name="스타일 199" xfId="756"/>
    <cellStyle name="스타일 2" xfId="757"/>
    <cellStyle name="스타일 20" xfId="758"/>
    <cellStyle name="스타일 200" xfId="759"/>
    <cellStyle name="스타일 201" xfId="760"/>
    <cellStyle name="스타일 202" xfId="761"/>
    <cellStyle name="스타일 203" xfId="762"/>
    <cellStyle name="스타일 204" xfId="763"/>
    <cellStyle name="스타일 205" xfId="764"/>
    <cellStyle name="스타일 206" xfId="765"/>
    <cellStyle name="스타일 207" xfId="766"/>
    <cellStyle name="스타일 208" xfId="767"/>
    <cellStyle name="스타일 209" xfId="768"/>
    <cellStyle name="스타일 21" xfId="769"/>
    <cellStyle name="스타일 210" xfId="770"/>
    <cellStyle name="스타일 211" xfId="771"/>
    <cellStyle name="스타일 212" xfId="772"/>
    <cellStyle name="스타일 213" xfId="773"/>
    <cellStyle name="스타일 214" xfId="774"/>
    <cellStyle name="스타일 215" xfId="775"/>
    <cellStyle name="스타일 216" xfId="776"/>
    <cellStyle name="스타일 217" xfId="777"/>
    <cellStyle name="스타일 218" xfId="778"/>
    <cellStyle name="스타일 219" xfId="779"/>
    <cellStyle name="스타일 22" xfId="780"/>
    <cellStyle name="스타일 220" xfId="781"/>
    <cellStyle name="스타일 221" xfId="782"/>
    <cellStyle name="스타일 222" xfId="783"/>
    <cellStyle name="스타일 223" xfId="784"/>
    <cellStyle name="스타일 224" xfId="785"/>
    <cellStyle name="스타일 225" xfId="786"/>
    <cellStyle name="스타일 226" xfId="787"/>
    <cellStyle name="스타일 227" xfId="788"/>
    <cellStyle name="스타일 228" xfId="789"/>
    <cellStyle name="스타일 229" xfId="790"/>
    <cellStyle name="스타일 23" xfId="791"/>
    <cellStyle name="스타일 230" xfId="792"/>
    <cellStyle name="스타일 231" xfId="793"/>
    <cellStyle name="스타일 232" xfId="794"/>
    <cellStyle name="스타일 233" xfId="795"/>
    <cellStyle name="스타일 234" xfId="796"/>
    <cellStyle name="스타일 235" xfId="797"/>
    <cellStyle name="스타일 236" xfId="798"/>
    <cellStyle name="스타일 237" xfId="799"/>
    <cellStyle name="스타일 238" xfId="800"/>
    <cellStyle name="스타일 239" xfId="801"/>
    <cellStyle name="스타일 24" xfId="802"/>
    <cellStyle name="스타일 240" xfId="803"/>
    <cellStyle name="스타일 241" xfId="804"/>
    <cellStyle name="스타일 242" xfId="805"/>
    <cellStyle name="스타일 243" xfId="806"/>
    <cellStyle name="스타일 244" xfId="807"/>
    <cellStyle name="스타일 245" xfId="808"/>
    <cellStyle name="스타일 246" xfId="809"/>
    <cellStyle name="스타일 247" xfId="810"/>
    <cellStyle name="스타일 248" xfId="811"/>
    <cellStyle name="스타일 249" xfId="812"/>
    <cellStyle name="스타일 25" xfId="813"/>
    <cellStyle name="스타일 250" xfId="814"/>
    <cellStyle name="스타일 251" xfId="815"/>
    <cellStyle name="스타일 252" xfId="816"/>
    <cellStyle name="스타일 253" xfId="817"/>
    <cellStyle name="스타일 254" xfId="818"/>
    <cellStyle name="스타일 255" xfId="819"/>
    <cellStyle name="스타일 256" xfId="820"/>
    <cellStyle name="스타일 257" xfId="821"/>
    <cellStyle name="스타일 258" xfId="822"/>
    <cellStyle name="스타일 259" xfId="823"/>
    <cellStyle name="스타일 26" xfId="824"/>
    <cellStyle name="스타일 260" xfId="825"/>
    <cellStyle name="스타일 261" xfId="826"/>
    <cellStyle name="스타일 262" xfId="827"/>
    <cellStyle name="스타일 263" xfId="828"/>
    <cellStyle name="스타일 264" xfId="829"/>
    <cellStyle name="스타일 265" xfId="830"/>
    <cellStyle name="스타일 266" xfId="831"/>
    <cellStyle name="스타일 267" xfId="832"/>
    <cellStyle name="스타일 268" xfId="833"/>
    <cellStyle name="스타일 269" xfId="834"/>
    <cellStyle name="스타일 27" xfId="835"/>
    <cellStyle name="스타일 270" xfId="836"/>
    <cellStyle name="스타일 271" xfId="837"/>
    <cellStyle name="스타일 272" xfId="838"/>
    <cellStyle name="스타일 273" xfId="839"/>
    <cellStyle name="스타일 274" xfId="840"/>
    <cellStyle name="스타일 275" xfId="841"/>
    <cellStyle name="스타일 276" xfId="842"/>
    <cellStyle name="스타일 277" xfId="843"/>
    <cellStyle name="스타일 278" xfId="844"/>
    <cellStyle name="스타일 279" xfId="845"/>
    <cellStyle name="스타일 28" xfId="846"/>
    <cellStyle name="스타일 280" xfId="847"/>
    <cellStyle name="스타일 281" xfId="848"/>
    <cellStyle name="스타일 282" xfId="849"/>
    <cellStyle name="스타일 283" xfId="850"/>
    <cellStyle name="스타일 284" xfId="851"/>
    <cellStyle name="스타일 285" xfId="852"/>
    <cellStyle name="스타일 286" xfId="853"/>
    <cellStyle name="스타일 287" xfId="854"/>
    <cellStyle name="스타일 288" xfId="855"/>
    <cellStyle name="스타일 289" xfId="856"/>
    <cellStyle name="스타일 29" xfId="857"/>
    <cellStyle name="스타일 290" xfId="858"/>
    <cellStyle name="스타일 291" xfId="859"/>
    <cellStyle name="스타일 292" xfId="860"/>
    <cellStyle name="스타일 293" xfId="861"/>
    <cellStyle name="스타일 294" xfId="862"/>
    <cellStyle name="스타일 295" xfId="863"/>
    <cellStyle name="스타일 296" xfId="864"/>
    <cellStyle name="스타일 297" xfId="865"/>
    <cellStyle name="스타일 298" xfId="866"/>
    <cellStyle name="스타일 299" xfId="867"/>
    <cellStyle name="스타일 3" xfId="868"/>
    <cellStyle name="스타일 30" xfId="869"/>
    <cellStyle name="스타일 300" xfId="870"/>
    <cellStyle name="스타일 301" xfId="871"/>
    <cellStyle name="스타일 302" xfId="872"/>
    <cellStyle name="스타일 303" xfId="873"/>
    <cellStyle name="스타일 304" xfId="874"/>
    <cellStyle name="스타일 305" xfId="875"/>
    <cellStyle name="스타일 306" xfId="876"/>
    <cellStyle name="스타일 307" xfId="877"/>
    <cellStyle name="스타일 308" xfId="878"/>
    <cellStyle name="스타일 309" xfId="879"/>
    <cellStyle name="스타일 31" xfId="880"/>
    <cellStyle name="스타일 310" xfId="881"/>
    <cellStyle name="스타일 311" xfId="882"/>
    <cellStyle name="스타일 312" xfId="883"/>
    <cellStyle name="스타일 313" xfId="884"/>
    <cellStyle name="스타일 314" xfId="885"/>
    <cellStyle name="스타일 315" xfId="886"/>
    <cellStyle name="스타일 316" xfId="887"/>
    <cellStyle name="스타일 317" xfId="888"/>
    <cellStyle name="스타일 318" xfId="889"/>
    <cellStyle name="스타일 319" xfId="890"/>
    <cellStyle name="스타일 32" xfId="891"/>
    <cellStyle name="스타일 320" xfId="892"/>
    <cellStyle name="스타일 321" xfId="893"/>
    <cellStyle name="스타일 322" xfId="894"/>
    <cellStyle name="스타일 323" xfId="895"/>
    <cellStyle name="스타일 324" xfId="896"/>
    <cellStyle name="스타일 325" xfId="897"/>
    <cellStyle name="스타일 326" xfId="898"/>
    <cellStyle name="스타일 327" xfId="899"/>
    <cellStyle name="스타일 328" xfId="900"/>
    <cellStyle name="스타일 329" xfId="901"/>
    <cellStyle name="스타일 33" xfId="902"/>
    <cellStyle name="스타일 330" xfId="903"/>
    <cellStyle name="스타일 331" xfId="904"/>
    <cellStyle name="스타일 332" xfId="905"/>
    <cellStyle name="스타일 333" xfId="906"/>
    <cellStyle name="스타일 334" xfId="907"/>
    <cellStyle name="스타일 335" xfId="908"/>
    <cellStyle name="스타일 336" xfId="909"/>
    <cellStyle name="스타일 337" xfId="910"/>
    <cellStyle name="스타일 338" xfId="911"/>
    <cellStyle name="스타일 339" xfId="912"/>
    <cellStyle name="스타일 34" xfId="913"/>
    <cellStyle name="스타일 340" xfId="914"/>
    <cellStyle name="스타일 341" xfId="915"/>
    <cellStyle name="스타일 342" xfId="916"/>
    <cellStyle name="스타일 343" xfId="917"/>
    <cellStyle name="스타일 344" xfId="918"/>
    <cellStyle name="스타일 345" xfId="919"/>
    <cellStyle name="스타일 346" xfId="920"/>
    <cellStyle name="스타일 347" xfId="921"/>
    <cellStyle name="스타일 348" xfId="922"/>
    <cellStyle name="스타일 349" xfId="923"/>
    <cellStyle name="스타일 35" xfId="924"/>
    <cellStyle name="스타일 350" xfId="925"/>
    <cellStyle name="스타일 351" xfId="926"/>
    <cellStyle name="스타일 352" xfId="927"/>
    <cellStyle name="스타일 353" xfId="928"/>
    <cellStyle name="스타일 354" xfId="929"/>
    <cellStyle name="스타일 355" xfId="930"/>
    <cellStyle name="스타일 356" xfId="931"/>
    <cellStyle name="스타일 357" xfId="932"/>
    <cellStyle name="스타일 358" xfId="933"/>
    <cellStyle name="스타일 359" xfId="934"/>
    <cellStyle name="스타일 36" xfId="935"/>
    <cellStyle name="스타일 360" xfId="936"/>
    <cellStyle name="스타일 361" xfId="937"/>
    <cellStyle name="스타일 362" xfId="938"/>
    <cellStyle name="스타일 363" xfId="939"/>
    <cellStyle name="스타일 364" xfId="940"/>
    <cellStyle name="스타일 365" xfId="941"/>
    <cellStyle name="스타일 366" xfId="942"/>
    <cellStyle name="스타일 367" xfId="943"/>
    <cellStyle name="스타일 368" xfId="944"/>
    <cellStyle name="스타일 369" xfId="945"/>
    <cellStyle name="스타일 37" xfId="946"/>
    <cellStyle name="스타일 370" xfId="947"/>
    <cellStyle name="스타일 371" xfId="948"/>
    <cellStyle name="스타일 372" xfId="949"/>
    <cellStyle name="스타일 373" xfId="950"/>
    <cellStyle name="스타일 374" xfId="951"/>
    <cellStyle name="스타일 375" xfId="952"/>
    <cellStyle name="스타일 376" xfId="953"/>
    <cellStyle name="스타일 377" xfId="954"/>
    <cellStyle name="스타일 378" xfId="955"/>
    <cellStyle name="스타일 379" xfId="956"/>
    <cellStyle name="스타일 38" xfId="957"/>
    <cellStyle name="스타일 380" xfId="958"/>
    <cellStyle name="스타일 381" xfId="959"/>
    <cellStyle name="스타일 382" xfId="960"/>
    <cellStyle name="스타일 383" xfId="961"/>
    <cellStyle name="스타일 384" xfId="962"/>
    <cellStyle name="스타일 385" xfId="963"/>
    <cellStyle name="스타일 386" xfId="964"/>
    <cellStyle name="스타일 387" xfId="965"/>
    <cellStyle name="스타일 388" xfId="966"/>
    <cellStyle name="스타일 389" xfId="967"/>
    <cellStyle name="스타일 39" xfId="968"/>
    <cellStyle name="스타일 390" xfId="969"/>
    <cellStyle name="스타일 391" xfId="970"/>
    <cellStyle name="스타일 392" xfId="971"/>
    <cellStyle name="스타일 393" xfId="972"/>
    <cellStyle name="스타일 394" xfId="973"/>
    <cellStyle name="스타일 395" xfId="974"/>
    <cellStyle name="스타일 396" xfId="975"/>
    <cellStyle name="스타일 397" xfId="976"/>
    <cellStyle name="스타일 398" xfId="977"/>
    <cellStyle name="스타일 399" xfId="978"/>
    <cellStyle name="스타일 4" xfId="979"/>
    <cellStyle name="스타일 40" xfId="980"/>
    <cellStyle name="스타일 400" xfId="981"/>
    <cellStyle name="스타일 401" xfId="982"/>
    <cellStyle name="스타일 402" xfId="983"/>
    <cellStyle name="스타일 403" xfId="984"/>
    <cellStyle name="스타일 404" xfId="985"/>
    <cellStyle name="스타일 405" xfId="986"/>
    <cellStyle name="스타일 406" xfId="987"/>
    <cellStyle name="스타일 407" xfId="988"/>
    <cellStyle name="스타일 408" xfId="989"/>
    <cellStyle name="스타일 409" xfId="990"/>
    <cellStyle name="스타일 41" xfId="991"/>
    <cellStyle name="스타일 410" xfId="992"/>
    <cellStyle name="스타일 411" xfId="993"/>
    <cellStyle name="스타일 412" xfId="994"/>
    <cellStyle name="스타일 413" xfId="995"/>
    <cellStyle name="스타일 414" xfId="996"/>
    <cellStyle name="스타일 415" xfId="997"/>
    <cellStyle name="스타일 416" xfId="998"/>
    <cellStyle name="스타일 417" xfId="999"/>
    <cellStyle name="스타일 418" xfId="1000"/>
    <cellStyle name="스타일 419" xfId="1001"/>
    <cellStyle name="스타일 42" xfId="1002"/>
    <cellStyle name="스타일 420" xfId="1003"/>
    <cellStyle name="스타일 421" xfId="1004"/>
    <cellStyle name="스타일 422" xfId="1005"/>
    <cellStyle name="스타일 423" xfId="1006"/>
    <cellStyle name="스타일 424" xfId="1007"/>
    <cellStyle name="스타일 425" xfId="1008"/>
    <cellStyle name="스타일 426" xfId="1009"/>
    <cellStyle name="스타일 427" xfId="1010"/>
    <cellStyle name="스타일 428" xfId="1011"/>
    <cellStyle name="스타일 429" xfId="1012"/>
    <cellStyle name="스타일 43" xfId="1013"/>
    <cellStyle name="스타일 430" xfId="1014"/>
    <cellStyle name="스타일 431" xfId="1015"/>
    <cellStyle name="스타일 432" xfId="1016"/>
    <cellStyle name="스타일 433" xfId="1017"/>
    <cellStyle name="스타일 434" xfId="1018"/>
    <cellStyle name="스타일 435" xfId="1019"/>
    <cellStyle name="스타일 436" xfId="1020"/>
    <cellStyle name="스타일 437" xfId="1021"/>
    <cellStyle name="스타일 438" xfId="1022"/>
    <cellStyle name="스타일 439" xfId="1023"/>
    <cellStyle name="스타일 44" xfId="1024"/>
    <cellStyle name="스타일 440" xfId="1025"/>
    <cellStyle name="스타일 441" xfId="1026"/>
    <cellStyle name="스타일 442" xfId="1027"/>
    <cellStyle name="스타일 443" xfId="1028"/>
    <cellStyle name="스타일 444" xfId="1029"/>
    <cellStyle name="스타일 445" xfId="1030"/>
    <cellStyle name="스타일 446" xfId="1031"/>
    <cellStyle name="스타일 447" xfId="1032"/>
    <cellStyle name="스타일 448" xfId="1033"/>
    <cellStyle name="스타일 449" xfId="1034"/>
    <cellStyle name="스타일 45" xfId="1035"/>
    <cellStyle name="스타일 450" xfId="1036"/>
    <cellStyle name="스타일 451" xfId="1037"/>
    <cellStyle name="스타일 452" xfId="1038"/>
    <cellStyle name="스타일 453" xfId="1039"/>
    <cellStyle name="스타일 454" xfId="1040"/>
    <cellStyle name="스타일 455" xfId="1041"/>
    <cellStyle name="스타일 456" xfId="1042"/>
    <cellStyle name="스타일 457" xfId="1043"/>
    <cellStyle name="스타일 458" xfId="1044"/>
    <cellStyle name="스타일 459" xfId="1045"/>
    <cellStyle name="스타일 46" xfId="1046"/>
    <cellStyle name="스타일 460" xfId="1047"/>
    <cellStyle name="스타일 461" xfId="1048"/>
    <cellStyle name="스타일 462" xfId="1049"/>
    <cellStyle name="스타일 463" xfId="1050"/>
    <cellStyle name="스타일 464" xfId="1051"/>
    <cellStyle name="스타일 465" xfId="1052"/>
    <cellStyle name="스타일 466" xfId="1053"/>
    <cellStyle name="스타일 467" xfId="1054"/>
    <cellStyle name="스타일 468" xfId="1055"/>
    <cellStyle name="스타일 469" xfId="1056"/>
    <cellStyle name="스타일 47" xfId="1057"/>
    <cellStyle name="스타일 470" xfId="1058"/>
    <cellStyle name="스타일 471" xfId="1059"/>
    <cellStyle name="스타일 472" xfId="1060"/>
    <cellStyle name="스타일 473" xfId="1061"/>
    <cellStyle name="스타일 474" xfId="1062"/>
    <cellStyle name="스타일 475" xfId="1063"/>
    <cellStyle name="스타일 476" xfId="1064"/>
    <cellStyle name="스타일 477" xfId="1065"/>
    <cellStyle name="스타일 478" xfId="1066"/>
    <cellStyle name="스타일 479" xfId="1067"/>
    <cellStyle name="스타일 48" xfId="1068"/>
    <cellStyle name="스타일 480" xfId="1069"/>
    <cellStyle name="스타일 481" xfId="1070"/>
    <cellStyle name="스타일 482" xfId="1071"/>
    <cellStyle name="스타일 483" xfId="1072"/>
    <cellStyle name="스타일 484" xfId="1073"/>
    <cellStyle name="스타일 485" xfId="1074"/>
    <cellStyle name="스타일 486" xfId="1075"/>
    <cellStyle name="스타일 487" xfId="1076"/>
    <cellStyle name="스타일 488" xfId="1077"/>
    <cellStyle name="스타일 489" xfId="1078"/>
    <cellStyle name="스타일 49" xfId="1079"/>
    <cellStyle name="스타일 490" xfId="1080"/>
    <cellStyle name="스타일 491" xfId="1081"/>
    <cellStyle name="스타일 492" xfId="1082"/>
    <cellStyle name="스타일 493" xfId="1083"/>
    <cellStyle name="스타일 494" xfId="1084"/>
    <cellStyle name="스타일 495" xfId="1085"/>
    <cellStyle name="스타일 496" xfId="1086"/>
    <cellStyle name="스타일 497" xfId="1087"/>
    <cellStyle name="스타일 498" xfId="1088"/>
    <cellStyle name="스타일 499" xfId="1089"/>
    <cellStyle name="스타일 5" xfId="1090"/>
    <cellStyle name="스타일 50" xfId="1091"/>
    <cellStyle name="스타일 500" xfId="1092"/>
    <cellStyle name="스타일 501" xfId="1093"/>
    <cellStyle name="스타일 502" xfId="1094"/>
    <cellStyle name="스타일 503" xfId="1095"/>
    <cellStyle name="스타일 504" xfId="1096"/>
    <cellStyle name="스타일 505" xfId="1097"/>
    <cellStyle name="스타일 506" xfId="1098"/>
    <cellStyle name="스타일 507" xfId="1099"/>
    <cellStyle name="스타일 508" xfId="1100"/>
    <cellStyle name="스타일 509" xfId="1101"/>
    <cellStyle name="스타일 51" xfId="1102"/>
    <cellStyle name="스타일 510" xfId="1103"/>
    <cellStyle name="스타일 511" xfId="1104"/>
    <cellStyle name="스타일 512" xfId="1105"/>
    <cellStyle name="스타일 513" xfId="1106"/>
    <cellStyle name="스타일 514" xfId="1107"/>
    <cellStyle name="스타일 515" xfId="1108"/>
    <cellStyle name="스타일 516" xfId="1109"/>
    <cellStyle name="스타일 517" xfId="1110"/>
    <cellStyle name="스타일 518" xfId="1111"/>
    <cellStyle name="스타일 519" xfId="1112"/>
    <cellStyle name="스타일 52" xfId="1113"/>
    <cellStyle name="스타일 520" xfId="1114"/>
    <cellStyle name="스타일 521" xfId="1115"/>
    <cellStyle name="스타일 522" xfId="1116"/>
    <cellStyle name="스타일 523" xfId="1117"/>
    <cellStyle name="스타일 524" xfId="1118"/>
    <cellStyle name="스타일 525" xfId="1119"/>
    <cellStyle name="스타일 526" xfId="1120"/>
    <cellStyle name="스타일 527" xfId="1121"/>
    <cellStyle name="스타일 528" xfId="1122"/>
    <cellStyle name="스타일 529" xfId="1123"/>
    <cellStyle name="스타일 53" xfId="1124"/>
    <cellStyle name="스타일 530" xfId="1125"/>
    <cellStyle name="스타일 531" xfId="1126"/>
    <cellStyle name="스타일 532" xfId="1127"/>
    <cellStyle name="스타일 533" xfId="1128"/>
    <cellStyle name="스타일 534" xfId="1129"/>
    <cellStyle name="스타일 535" xfId="1130"/>
    <cellStyle name="스타일 536" xfId="1131"/>
    <cellStyle name="스타일 537" xfId="1132"/>
    <cellStyle name="스타일 538" xfId="1133"/>
    <cellStyle name="스타일 539" xfId="1134"/>
    <cellStyle name="스타일 54" xfId="1135"/>
    <cellStyle name="스타일 540" xfId="1136"/>
    <cellStyle name="스타일 541" xfId="1137"/>
    <cellStyle name="스타일 542" xfId="1138"/>
    <cellStyle name="스타일 543" xfId="1139"/>
    <cellStyle name="스타일 544" xfId="1140"/>
    <cellStyle name="스타일 545" xfId="1141"/>
    <cellStyle name="스타일 546" xfId="1142"/>
    <cellStyle name="스타일 547" xfId="1143"/>
    <cellStyle name="스타일 548" xfId="1144"/>
    <cellStyle name="스타일 549" xfId="1145"/>
    <cellStyle name="스타일 55" xfId="1146"/>
    <cellStyle name="스타일 550" xfId="1147"/>
    <cellStyle name="스타일 551" xfId="1148"/>
    <cellStyle name="스타일 552" xfId="1149"/>
    <cellStyle name="스타일 553" xfId="1150"/>
    <cellStyle name="스타일 554" xfId="1151"/>
    <cellStyle name="스타일 555" xfId="1152"/>
    <cellStyle name="스타일 556" xfId="1153"/>
    <cellStyle name="스타일 557" xfId="1154"/>
    <cellStyle name="스타일 558" xfId="1155"/>
    <cellStyle name="스타일 559" xfId="1156"/>
    <cellStyle name="스타일 56" xfId="1157"/>
    <cellStyle name="스타일 560" xfId="1158"/>
    <cellStyle name="스타일 561" xfId="1159"/>
    <cellStyle name="스타일 562" xfId="1160"/>
    <cellStyle name="스타일 563" xfId="1161"/>
    <cellStyle name="스타일 564" xfId="1162"/>
    <cellStyle name="스타일 565" xfId="1163"/>
    <cellStyle name="스타일 566" xfId="1164"/>
    <cellStyle name="스타일 567" xfId="1165"/>
    <cellStyle name="스타일 568" xfId="1166"/>
    <cellStyle name="스타일 569" xfId="1167"/>
    <cellStyle name="스타일 57" xfId="1168"/>
    <cellStyle name="스타일 570" xfId="1169"/>
    <cellStyle name="스타일 571" xfId="1170"/>
    <cellStyle name="스타일 572" xfId="1171"/>
    <cellStyle name="스타일 573" xfId="1172"/>
    <cellStyle name="스타일 574" xfId="1173"/>
    <cellStyle name="스타일 575" xfId="1174"/>
    <cellStyle name="스타일 576" xfId="1175"/>
    <cellStyle name="스타일 577" xfId="1176"/>
    <cellStyle name="스타일 578" xfId="1177"/>
    <cellStyle name="스타일 579" xfId="1178"/>
    <cellStyle name="스타일 58" xfId="1179"/>
    <cellStyle name="스타일 580" xfId="1180"/>
    <cellStyle name="스타일 581" xfId="1181"/>
    <cellStyle name="스타일 582" xfId="1182"/>
    <cellStyle name="스타일 583" xfId="1183"/>
    <cellStyle name="스타일 584" xfId="1184"/>
    <cellStyle name="스타일 585" xfId="1185"/>
    <cellStyle name="스타일 586" xfId="1186"/>
    <cellStyle name="스타일 587" xfId="1187"/>
    <cellStyle name="스타일 588" xfId="1188"/>
    <cellStyle name="스타일 589" xfId="1189"/>
    <cellStyle name="스타일 59" xfId="1190"/>
    <cellStyle name="스타일 590" xfId="1191"/>
    <cellStyle name="스타일 591" xfId="1192"/>
    <cellStyle name="스타일 592" xfId="1193"/>
    <cellStyle name="스타일 593" xfId="1194"/>
    <cellStyle name="스타일 594" xfId="1195"/>
    <cellStyle name="스타일 595" xfId="1196"/>
    <cellStyle name="스타일 596" xfId="1197"/>
    <cellStyle name="스타일 597" xfId="1198"/>
    <cellStyle name="스타일 598" xfId="1199"/>
    <cellStyle name="스타일 599" xfId="1200"/>
    <cellStyle name="스타일 6" xfId="1201"/>
    <cellStyle name="스타일 60" xfId="1202"/>
    <cellStyle name="스타일 600" xfId="1203"/>
    <cellStyle name="스타일 601" xfId="1204"/>
    <cellStyle name="스타일 602" xfId="1205"/>
    <cellStyle name="스타일 603" xfId="1206"/>
    <cellStyle name="스타일 604" xfId="1207"/>
    <cellStyle name="스타일 605" xfId="1208"/>
    <cellStyle name="스타일 606" xfId="1209"/>
    <cellStyle name="스타일 607" xfId="1210"/>
    <cellStyle name="스타일 608" xfId="1211"/>
    <cellStyle name="스타일 609" xfId="1212"/>
    <cellStyle name="스타일 61" xfId="1213"/>
    <cellStyle name="스타일 610" xfId="1214"/>
    <cellStyle name="스타일 611" xfId="1215"/>
    <cellStyle name="스타일 612" xfId="1216"/>
    <cellStyle name="스타일 613" xfId="1217"/>
    <cellStyle name="스타일 614" xfId="1218"/>
    <cellStyle name="스타일 615" xfId="1219"/>
    <cellStyle name="스타일 616" xfId="1220"/>
    <cellStyle name="스타일 617" xfId="1221"/>
    <cellStyle name="스타일 618" xfId="1222"/>
    <cellStyle name="스타일 619" xfId="1223"/>
    <cellStyle name="스타일 62" xfId="1224"/>
    <cellStyle name="스타일 620" xfId="1225"/>
    <cellStyle name="스타일 621" xfId="1226"/>
    <cellStyle name="스타일 622" xfId="1227"/>
    <cellStyle name="스타일 623" xfId="1228"/>
    <cellStyle name="스타일 624" xfId="1229"/>
    <cellStyle name="스타일 625" xfId="1230"/>
    <cellStyle name="스타일 626" xfId="1231"/>
    <cellStyle name="스타일 627" xfId="1232"/>
    <cellStyle name="스타일 628" xfId="1233"/>
    <cellStyle name="스타일 629" xfId="1234"/>
    <cellStyle name="스타일 63" xfId="1235"/>
    <cellStyle name="스타일 630" xfId="1236"/>
    <cellStyle name="스타일 631" xfId="1237"/>
    <cellStyle name="스타일 632" xfId="1238"/>
    <cellStyle name="스타일 633" xfId="1239"/>
    <cellStyle name="스타일 634" xfId="1240"/>
    <cellStyle name="스타일 635" xfId="1241"/>
    <cellStyle name="스타일 636" xfId="1242"/>
    <cellStyle name="스타일 637" xfId="1243"/>
    <cellStyle name="스타일 638" xfId="1244"/>
    <cellStyle name="스타일 639" xfId="1245"/>
    <cellStyle name="스타일 64" xfId="1246"/>
    <cellStyle name="스타일 640" xfId="1247"/>
    <cellStyle name="스타일 641" xfId="1248"/>
    <cellStyle name="스타일 642" xfId="1249"/>
    <cellStyle name="스타일 643" xfId="1250"/>
    <cellStyle name="스타일 644" xfId="1251"/>
    <cellStyle name="스타일 645" xfId="1252"/>
    <cellStyle name="스타일 646" xfId="1253"/>
    <cellStyle name="스타일 647" xfId="1254"/>
    <cellStyle name="스타일 648" xfId="1255"/>
    <cellStyle name="스타일 649" xfId="1256"/>
    <cellStyle name="스타일 65" xfId="1257"/>
    <cellStyle name="스타일 650" xfId="1258"/>
    <cellStyle name="스타일 651" xfId="1259"/>
    <cellStyle name="스타일 652" xfId="1260"/>
    <cellStyle name="스타일 653" xfId="1261"/>
    <cellStyle name="스타일 654" xfId="1262"/>
    <cellStyle name="스타일 655" xfId="1263"/>
    <cellStyle name="스타일 656" xfId="1264"/>
    <cellStyle name="스타일 657" xfId="1265"/>
    <cellStyle name="스타일 658" xfId="1266"/>
    <cellStyle name="스타일 659" xfId="1267"/>
    <cellStyle name="스타일 66" xfId="1268"/>
    <cellStyle name="스타일 660" xfId="1269"/>
    <cellStyle name="스타일 661" xfId="1270"/>
    <cellStyle name="스타일 662" xfId="1271"/>
    <cellStyle name="스타일 663" xfId="1272"/>
    <cellStyle name="스타일 664" xfId="1273"/>
    <cellStyle name="스타일 665" xfId="1274"/>
    <cellStyle name="스타일 666" xfId="1275"/>
    <cellStyle name="스타일 667" xfId="1276"/>
    <cellStyle name="스타일 668" xfId="1277"/>
    <cellStyle name="스타일 669" xfId="1278"/>
    <cellStyle name="스타일 67" xfId="1279"/>
    <cellStyle name="스타일 670" xfId="1280"/>
    <cellStyle name="스타일 671" xfId="1281"/>
    <cellStyle name="스타일 672" xfId="1282"/>
    <cellStyle name="스타일 673" xfId="1283"/>
    <cellStyle name="스타일 674" xfId="1284"/>
    <cellStyle name="스타일 675" xfId="1285"/>
    <cellStyle name="스타일 676" xfId="1286"/>
    <cellStyle name="스타일 677" xfId="1287"/>
    <cellStyle name="스타일 678" xfId="1288"/>
    <cellStyle name="스타일 679" xfId="1289"/>
    <cellStyle name="스타일 68" xfId="1290"/>
    <cellStyle name="스타일 680" xfId="1291"/>
    <cellStyle name="스타일 681" xfId="1292"/>
    <cellStyle name="스타일 682" xfId="1293"/>
    <cellStyle name="스타일 683" xfId="1294"/>
    <cellStyle name="스타일 684" xfId="1295"/>
    <cellStyle name="스타일 685" xfId="1296"/>
    <cellStyle name="스타일 686" xfId="1297"/>
    <cellStyle name="스타일 687" xfId="1298"/>
    <cellStyle name="스타일 688" xfId="1299"/>
    <cellStyle name="스타일 689" xfId="1300"/>
    <cellStyle name="스타일 69" xfId="1301"/>
    <cellStyle name="스타일 690" xfId="1302"/>
    <cellStyle name="스타일 691" xfId="1303"/>
    <cellStyle name="스타일 692" xfId="1304"/>
    <cellStyle name="스타일 693" xfId="1305"/>
    <cellStyle name="스타일 694" xfId="1306"/>
    <cellStyle name="스타일 695" xfId="1307"/>
    <cellStyle name="스타일 696" xfId="1308"/>
    <cellStyle name="스타일 697" xfId="1309"/>
    <cellStyle name="스타일 698" xfId="1310"/>
    <cellStyle name="스타일 699" xfId="1311"/>
    <cellStyle name="스타일 7" xfId="1312"/>
    <cellStyle name="스타일 70" xfId="1313"/>
    <cellStyle name="스타일 700" xfId="1314"/>
    <cellStyle name="스타일 701" xfId="1315"/>
    <cellStyle name="스타일 702" xfId="1316"/>
    <cellStyle name="스타일 703" xfId="1317"/>
    <cellStyle name="스타일 704" xfId="1318"/>
    <cellStyle name="스타일 705" xfId="1319"/>
    <cellStyle name="스타일 706" xfId="1320"/>
    <cellStyle name="스타일 707" xfId="1321"/>
    <cellStyle name="스타일 708" xfId="1322"/>
    <cellStyle name="스타일 709" xfId="1323"/>
    <cellStyle name="스타일 71" xfId="1324"/>
    <cellStyle name="스타일 710" xfId="1325"/>
    <cellStyle name="스타일 711" xfId="1326"/>
    <cellStyle name="스타일 712" xfId="1327"/>
    <cellStyle name="스타일 713" xfId="1328"/>
    <cellStyle name="스타일 714" xfId="1329"/>
    <cellStyle name="스타일 715" xfId="1330"/>
    <cellStyle name="스타일 716" xfId="1331"/>
    <cellStyle name="스타일 717" xfId="1332"/>
    <cellStyle name="스타일 718" xfId="1333"/>
    <cellStyle name="스타일 719" xfId="1334"/>
    <cellStyle name="스타일 72" xfId="1335"/>
    <cellStyle name="스타일 720" xfId="1336"/>
    <cellStyle name="스타일 721" xfId="1337"/>
    <cellStyle name="스타일 722" xfId="1338"/>
    <cellStyle name="스타일 723" xfId="1339"/>
    <cellStyle name="스타일 724" xfId="1340"/>
    <cellStyle name="스타일 725" xfId="1341"/>
    <cellStyle name="스타일 726" xfId="1342"/>
    <cellStyle name="스타일 727" xfId="1343"/>
    <cellStyle name="스타일 728" xfId="1344"/>
    <cellStyle name="스타일 729" xfId="1345"/>
    <cellStyle name="스타일 73" xfId="1346"/>
    <cellStyle name="스타일 730" xfId="1347"/>
    <cellStyle name="스타일 731" xfId="1348"/>
    <cellStyle name="스타일 732" xfId="1349"/>
    <cellStyle name="스타일 733" xfId="1350"/>
    <cellStyle name="스타일 734" xfId="1351"/>
    <cellStyle name="스타일 735" xfId="1352"/>
    <cellStyle name="스타일 736" xfId="1353"/>
    <cellStyle name="스타일 737" xfId="1354"/>
    <cellStyle name="스타일 738" xfId="1355"/>
    <cellStyle name="스타일 739" xfId="1356"/>
    <cellStyle name="스타일 74" xfId="1357"/>
    <cellStyle name="스타일 740" xfId="1358"/>
    <cellStyle name="스타일 741" xfId="1359"/>
    <cellStyle name="스타일 742" xfId="1360"/>
    <cellStyle name="스타일 743" xfId="1361"/>
    <cellStyle name="스타일 744" xfId="1362"/>
    <cellStyle name="스타일 745" xfId="1363"/>
    <cellStyle name="스타일 746" xfId="1364"/>
    <cellStyle name="스타일 747" xfId="1365"/>
    <cellStyle name="스타일 748" xfId="1366"/>
    <cellStyle name="스타일 749" xfId="1367"/>
    <cellStyle name="스타일 75" xfId="1368"/>
    <cellStyle name="스타일 750" xfId="1369"/>
    <cellStyle name="스타일 751" xfId="1370"/>
    <cellStyle name="스타일 752" xfId="1371"/>
    <cellStyle name="스타일 753" xfId="1372"/>
    <cellStyle name="스타일 754" xfId="1373"/>
    <cellStyle name="스타일 755" xfId="1374"/>
    <cellStyle name="스타일 756" xfId="1375"/>
    <cellStyle name="스타일 757" xfId="1376"/>
    <cellStyle name="스타일 758" xfId="1377"/>
    <cellStyle name="스타일 759" xfId="1378"/>
    <cellStyle name="스타일 76" xfId="1379"/>
    <cellStyle name="스타일 760" xfId="1380"/>
    <cellStyle name="스타일 761" xfId="1381"/>
    <cellStyle name="스타일 762" xfId="1382"/>
    <cellStyle name="스타일 763" xfId="1383"/>
    <cellStyle name="스타일 764" xfId="1384"/>
    <cellStyle name="스타일 765" xfId="1385"/>
    <cellStyle name="스타일 766" xfId="1386"/>
    <cellStyle name="스타일 767" xfId="1387"/>
    <cellStyle name="스타일 768" xfId="1388"/>
    <cellStyle name="스타일 769" xfId="1389"/>
    <cellStyle name="스타일 77" xfId="1390"/>
    <cellStyle name="스타일 770" xfId="1391"/>
    <cellStyle name="스타일 771" xfId="1392"/>
    <cellStyle name="스타일 772" xfId="1393"/>
    <cellStyle name="스타일 773" xfId="1394"/>
    <cellStyle name="스타일 774" xfId="1395"/>
    <cellStyle name="스타일 775" xfId="1396"/>
    <cellStyle name="스타일 776" xfId="1397"/>
    <cellStyle name="스타일 777" xfId="1398"/>
    <cellStyle name="스타일 778" xfId="1399"/>
    <cellStyle name="스타일 779" xfId="1400"/>
    <cellStyle name="스타일 78" xfId="1401"/>
    <cellStyle name="스타일 780" xfId="1402"/>
    <cellStyle name="스타일 781" xfId="1403"/>
    <cellStyle name="스타일 782" xfId="1404"/>
    <cellStyle name="스타일 783" xfId="1405"/>
    <cellStyle name="스타일 784" xfId="1406"/>
    <cellStyle name="스타일 785" xfId="1407"/>
    <cellStyle name="스타일 786" xfId="1408"/>
    <cellStyle name="스타일 787" xfId="1409"/>
    <cellStyle name="스타일 788" xfId="1410"/>
    <cellStyle name="스타일 789" xfId="1411"/>
    <cellStyle name="스타일 79" xfId="1412"/>
    <cellStyle name="스타일 790" xfId="1413"/>
    <cellStyle name="스타일 791" xfId="1414"/>
    <cellStyle name="스타일 792" xfId="1415"/>
    <cellStyle name="스타일 793" xfId="1416"/>
    <cellStyle name="스타일 794" xfId="1417"/>
    <cellStyle name="스타일 795" xfId="1418"/>
    <cellStyle name="스타일 796" xfId="1419"/>
    <cellStyle name="스타일 797" xfId="1420"/>
    <cellStyle name="스타일 798" xfId="1421"/>
    <cellStyle name="스타일 799" xfId="1422"/>
    <cellStyle name="스타일 8" xfId="1423"/>
    <cellStyle name="스타일 80" xfId="1424"/>
    <cellStyle name="스타일 800" xfId="1425"/>
    <cellStyle name="스타일 801" xfId="1426"/>
    <cellStyle name="스타일 802" xfId="1427"/>
    <cellStyle name="스타일 803" xfId="1428"/>
    <cellStyle name="스타일 804" xfId="1429"/>
    <cellStyle name="스타일 805" xfId="1430"/>
    <cellStyle name="스타일 806" xfId="1431"/>
    <cellStyle name="스타일 807" xfId="1432"/>
    <cellStyle name="스타일 808" xfId="1433"/>
    <cellStyle name="스타일 809" xfId="1434"/>
    <cellStyle name="스타일 81" xfId="1435"/>
    <cellStyle name="스타일 810" xfId="1436"/>
    <cellStyle name="스타일 811" xfId="1437"/>
    <cellStyle name="스타일 812" xfId="1438"/>
    <cellStyle name="스타일 813" xfId="1439"/>
    <cellStyle name="스타일 814" xfId="1440"/>
    <cellStyle name="스타일 815" xfId="1441"/>
    <cellStyle name="스타일 816" xfId="1442"/>
    <cellStyle name="스타일 817" xfId="1443"/>
    <cellStyle name="스타일 818" xfId="1444"/>
    <cellStyle name="스타일 819" xfId="1445"/>
    <cellStyle name="스타일 82" xfId="1446"/>
    <cellStyle name="스타일 820" xfId="1447"/>
    <cellStyle name="스타일 821" xfId="1448"/>
    <cellStyle name="스타일 822" xfId="1449"/>
    <cellStyle name="스타일 823" xfId="1450"/>
    <cellStyle name="스타일 824" xfId="1451"/>
    <cellStyle name="스타일 825" xfId="1452"/>
    <cellStyle name="스타일 826" xfId="1453"/>
    <cellStyle name="스타일 827" xfId="1454"/>
    <cellStyle name="스타일 828" xfId="1455"/>
    <cellStyle name="스타일 829" xfId="1456"/>
    <cellStyle name="스타일 83" xfId="1457"/>
    <cellStyle name="스타일 830" xfId="1458"/>
    <cellStyle name="스타일 831" xfId="1459"/>
    <cellStyle name="스타일 832" xfId="1460"/>
    <cellStyle name="스타일 833" xfId="1461"/>
    <cellStyle name="스타일 834" xfId="1462"/>
    <cellStyle name="스타일 835" xfId="1463"/>
    <cellStyle name="스타일 836" xfId="1464"/>
    <cellStyle name="스타일 837" xfId="1465"/>
    <cellStyle name="스타일 838" xfId="1466"/>
    <cellStyle name="스타일 839" xfId="1467"/>
    <cellStyle name="스타일 84" xfId="1468"/>
    <cellStyle name="스타일 840" xfId="1469"/>
    <cellStyle name="스타일 841" xfId="1470"/>
    <cellStyle name="스타일 842" xfId="1471"/>
    <cellStyle name="스타일 843" xfId="1472"/>
    <cellStyle name="스타일 844" xfId="1473"/>
    <cellStyle name="스타일 845" xfId="1474"/>
    <cellStyle name="스타일 846" xfId="1475"/>
    <cellStyle name="스타일 847" xfId="1476"/>
    <cellStyle name="스타일 848" xfId="1477"/>
    <cellStyle name="스타일 849" xfId="1478"/>
    <cellStyle name="스타일 85" xfId="1479"/>
    <cellStyle name="스타일 850" xfId="1480"/>
    <cellStyle name="스타일 851" xfId="1481"/>
    <cellStyle name="스타일 852" xfId="1482"/>
    <cellStyle name="스타일 853" xfId="1483"/>
    <cellStyle name="스타일 854" xfId="1484"/>
    <cellStyle name="스타일 855" xfId="1485"/>
    <cellStyle name="스타일 856" xfId="1486"/>
    <cellStyle name="스타일 857" xfId="1487"/>
    <cellStyle name="스타일 858" xfId="1488"/>
    <cellStyle name="스타일 859" xfId="1489"/>
    <cellStyle name="스타일 86" xfId="1490"/>
    <cellStyle name="스타일 860" xfId="1491"/>
    <cellStyle name="스타일 861" xfId="1492"/>
    <cellStyle name="스타일 862" xfId="1493"/>
    <cellStyle name="스타일 863" xfId="1494"/>
    <cellStyle name="스타일 864" xfId="1495"/>
    <cellStyle name="스타일 865" xfId="1496"/>
    <cellStyle name="스타일 866" xfId="1497"/>
    <cellStyle name="스타일 867" xfId="1498"/>
    <cellStyle name="스타일 868" xfId="1499"/>
    <cellStyle name="스타일 869" xfId="1500"/>
    <cellStyle name="스타일 87" xfId="1501"/>
    <cellStyle name="스타일 870" xfId="1502"/>
    <cellStyle name="스타일 871" xfId="1503"/>
    <cellStyle name="스타일 872" xfId="1504"/>
    <cellStyle name="스타일 873" xfId="1505"/>
    <cellStyle name="스타일 874" xfId="1506"/>
    <cellStyle name="스타일 875" xfId="1507"/>
    <cellStyle name="스타일 876" xfId="1508"/>
    <cellStyle name="스타일 877" xfId="1509"/>
    <cellStyle name="스타일 878" xfId="1510"/>
    <cellStyle name="스타일 879" xfId="1511"/>
    <cellStyle name="스타일 88" xfId="1512"/>
    <cellStyle name="스타일 880" xfId="1513"/>
    <cellStyle name="스타일 881" xfId="1514"/>
    <cellStyle name="스타일 882" xfId="1515"/>
    <cellStyle name="스타일 883" xfId="1516"/>
    <cellStyle name="스타일 884" xfId="1517"/>
    <cellStyle name="스타일 885" xfId="1518"/>
    <cellStyle name="스타일 886" xfId="1519"/>
    <cellStyle name="스타일 887" xfId="1520"/>
    <cellStyle name="스타일 888" xfId="1521"/>
    <cellStyle name="스타일 889" xfId="1522"/>
    <cellStyle name="스타일 89" xfId="1523"/>
    <cellStyle name="스타일 890" xfId="1524"/>
    <cellStyle name="스타일 891" xfId="1525"/>
    <cellStyle name="스타일 892" xfId="1526"/>
    <cellStyle name="스타일 893" xfId="1527"/>
    <cellStyle name="스타일 894" xfId="1528"/>
    <cellStyle name="스타일 895" xfId="1529"/>
    <cellStyle name="스타일 896" xfId="1530"/>
    <cellStyle name="스타일 897" xfId="1531"/>
    <cellStyle name="스타일 898" xfId="1532"/>
    <cellStyle name="스타일 899" xfId="1533"/>
    <cellStyle name="스타일 9" xfId="1534"/>
    <cellStyle name="스타일 90" xfId="1535"/>
    <cellStyle name="스타일 900" xfId="1536"/>
    <cellStyle name="스타일 901" xfId="1537"/>
    <cellStyle name="스타일 902" xfId="1538"/>
    <cellStyle name="스타일 903" xfId="1539"/>
    <cellStyle name="스타일 904" xfId="1540"/>
    <cellStyle name="스타일 905" xfId="1541"/>
    <cellStyle name="스타일 906" xfId="1542"/>
    <cellStyle name="스타일 907" xfId="1543"/>
    <cellStyle name="스타일 908" xfId="1544"/>
    <cellStyle name="스타일 909" xfId="1545"/>
    <cellStyle name="스타일 91" xfId="1546"/>
    <cellStyle name="스타일 910" xfId="1547"/>
    <cellStyle name="스타일 911" xfId="1548"/>
    <cellStyle name="스타일 912" xfId="1549"/>
    <cellStyle name="스타일 913" xfId="1550"/>
    <cellStyle name="스타일 914" xfId="1551"/>
    <cellStyle name="스타일 915" xfId="1552"/>
    <cellStyle name="스타일 916" xfId="1553"/>
    <cellStyle name="스타일 917" xfId="1554"/>
    <cellStyle name="스타일 918" xfId="1555"/>
    <cellStyle name="스타일 919" xfId="1556"/>
    <cellStyle name="스타일 92" xfId="1557"/>
    <cellStyle name="스타일 920" xfId="1558"/>
    <cellStyle name="스타일 921" xfId="1559"/>
    <cellStyle name="스타일 922" xfId="1560"/>
    <cellStyle name="스타일 923" xfId="1561"/>
    <cellStyle name="스타일 924" xfId="1562"/>
    <cellStyle name="스타일 925" xfId="1563"/>
    <cellStyle name="스타일 926" xfId="1564"/>
    <cellStyle name="스타일 927" xfId="1565"/>
    <cellStyle name="스타일 928" xfId="1566"/>
    <cellStyle name="스타일 929" xfId="1567"/>
    <cellStyle name="스타일 93" xfId="1568"/>
    <cellStyle name="스타일 930" xfId="1569"/>
    <cellStyle name="스타일 931" xfId="1570"/>
    <cellStyle name="스타일 932" xfId="1571"/>
    <cellStyle name="스타일 933" xfId="1572"/>
    <cellStyle name="스타일 934" xfId="1573"/>
    <cellStyle name="스타일 935" xfId="1574"/>
    <cellStyle name="스타일 936" xfId="1575"/>
    <cellStyle name="스타일 937" xfId="1576"/>
    <cellStyle name="스타일 938" xfId="1577"/>
    <cellStyle name="스타일 939" xfId="1578"/>
    <cellStyle name="스타일 94" xfId="1579"/>
    <cellStyle name="스타일 940" xfId="1580"/>
    <cellStyle name="스타일 941" xfId="1581"/>
    <cellStyle name="스타일 942" xfId="1582"/>
    <cellStyle name="스타일 943" xfId="1583"/>
    <cellStyle name="스타일 944" xfId="1584"/>
    <cellStyle name="스타일 945" xfId="1585"/>
    <cellStyle name="스타일 946" xfId="1586"/>
    <cellStyle name="스타일 947" xfId="1587"/>
    <cellStyle name="스타일 948" xfId="1588"/>
    <cellStyle name="스타일 949" xfId="1589"/>
    <cellStyle name="스타일 95" xfId="1590"/>
    <cellStyle name="스타일 950" xfId="1591"/>
    <cellStyle name="스타일 951" xfId="1592"/>
    <cellStyle name="스타일 952" xfId="1593"/>
    <cellStyle name="스타일 953" xfId="1594"/>
    <cellStyle name="스타일 954" xfId="1595"/>
    <cellStyle name="스타일 955" xfId="1596"/>
    <cellStyle name="스타일 956" xfId="1597"/>
    <cellStyle name="스타일 957" xfId="1598"/>
    <cellStyle name="스타일 958" xfId="1599"/>
    <cellStyle name="스타일 959" xfId="1600"/>
    <cellStyle name="스타일 96" xfId="1601"/>
    <cellStyle name="스타일 960" xfId="1602"/>
    <cellStyle name="스타일 961" xfId="1603"/>
    <cellStyle name="스타일 962" xfId="1604"/>
    <cellStyle name="스타일 963" xfId="1605"/>
    <cellStyle name="스타일 964" xfId="1606"/>
    <cellStyle name="스타일 965" xfId="1607"/>
    <cellStyle name="스타일 966" xfId="1608"/>
    <cellStyle name="스타일 967" xfId="1609"/>
    <cellStyle name="스타일 968" xfId="1610"/>
    <cellStyle name="스타일 969" xfId="1611"/>
    <cellStyle name="스타일 97" xfId="1612"/>
    <cellStyle name="스타일 970" xfId="1613"/>
    <cellStyle name="스타일 971" xfId="1614"/>
    <cellStyle name="스타일 972" xfId="1615"/>
    <cellStyle name="스타일 973" xfId="1616"/>
    <cellStyle name="스타일 974" xfId="1617"/>
    <cellStyle name="스타일 975" xfId="1618"/>
    <cellStyle name="스타일 976" xfId="1619"/>
    <cellStyle name="스타일 977" xfId="1620"/>
    <cellStyle name="스타일 978" xfId="1621"/>
    <cellStyle name="스타일 979" xfId="1622"/>
    <cellStyle name="스타일 98" xfId="1623"/>
    <cellStyle name="스타일 980" xfId="1624"/>
    <cellStyle name="스타일 981" xfId="1625"/>
    <cellStyle name="스타일 982" xfId="1626"/>
    <cellStyle name="스타일 983" xfId="1627"/>
    <cellStyle name="스타일 984" xfId="1628"/>
    <cellStyle name="스타일 985" xfId="1629"/>
    <cellStyle name="스타일 986" xfId="1630"/>
    <cellStyle name="스타일 987" xfId="1631"/>
    <cellStyle name="스타일 988" xfId="1632"/>
    <cellStyle name="스타일 989" xfId="1633"/>
    <cellStyle name="스타일 99" xfId="1634"/>
    <cellStyle name="스타일 990" xfId="1635"/>
    <cellStyle name="스타일 991" xfId="1636"/>
    <cellStyle name="스타일 992" xfId="1637"/>
    <cellStyle name="스타일 993" xfId="1638"/>
    <cellStyle name="스타일 994" xfId="1639"/>
    <cellStyle name="스타일 995" xfId="1640"/>
    <cellStyle name="스타일 996" xfId="1641"/>
    <cellStyle name="스타일 997" xfId="1642"/>
    <cellStyle name="스타일 998" xfId="1643"/>
    <cellStyle name="스타일 999" xfId="1644"/>
    <cellStyle name="자리수" xfId="1645"/>
    <cellStyle name="자리수0" xfId="1646"/>
    <cellStyle name="超级链接_Specification of Doo_san We've the state1" xfId="1647"/>
    <cellStyle name="콤마 [0]_(type)총괄" xfId="1648"/>
    <cellStyle name="콤마_(type)총괄" xfId="1649"/>
    <cellStyle name="通貨 [0.00]_ARC-2" xfId="1650"/>
    <cellStyle name="通貨_ARC-2" xfId="1651"/>
    <cellStyle name="퍼센트" xfId="1652"/>
    <cellStyle name="표준" xfId="0" builtinId="0"/>
    <cellStyle name="표준 2" xfId="2"/>
    <cellStyle name="標準_ARC-2" xfId="1653"/>
    <cellStyle name="표준_동양화재531" xfId="1659"/>
    <cellStyle name="합산" xfId="1654"/>
    <cellStyle name="桁区切り [0.00]_ARC-2" xfId="1655"/>
    <cellStyle name="桁区切り_ARC-2" xfId="1656"/>
    <cellStyle name="화폐기호" xfId="1657"/>
    <cellStyle name="화폐기호0" xfId="1658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Zeros="0" tabSelected="1" view="pageBreakPreview" topLeftCell="B1" zoomScaleNormal="70" zoomScaleSheetLayoutView="100" workbookViewId="0">
      <selection activeCell="B1" sqref="B1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32.625" customWidth="1"/>
    <col min="6" max="6" width="36.125" customWidth="1"/>
    <col min="7" max="7" width="40" customWidth="1"/>
  </cols>
  <sheetData>
    <row r="1" spans="1:7" s="147" customFormat="1" ht="24.95" customHeight="1">
      <c r="B1" s="201" t="s">
        <v>342</v>
      </c>
      <c r="C1" s="161"/>
      <c r="D1" s="161"/>
      <c r="E1" s="161"/>
      <c r="F1" s="161"/>
      <c r="G1" s="161"/>
    </row>
    <row r="2" spans="1:7" s="147" customFormat="1" ht="24.95" customHeight="1">
      <c r="B2" s="201"/>
      <c r="C2" s="161"/>
      <c r="D2" s="161"/>
      <c r="E2" s="161"/>
      <c r="F2" s="161"/>
      <c r="G2" s="161"/>
    </row>
    <row r="3" spans="1:7" ht="21.95" customHeight="1">
      <c r="B3" s="212" t="s">
        <v>209</v>
      </c>
      <c r="C3" s="212"/>
      <c r="D3" s="212"/>
      <c r="E3" s="145" t="s">
        <v>210</v>
      </c>
      <c r="F3" s="145" t="s">
        <v>211</v>
      </c>
      <c r="G3" s="145" t="s">
        <v>212</v>
      </c>
    </row>
    <row r="4" spans="1:7" ht="21.95" customHeight="1">
      <c r="A4" s="148" t="s">
        <v>213</v>
      </c>
      <c r="B4" s="216" t="s">
        <v>320</v>
      </c>
      <c r="C4" s="217" t="s">
        <v>214</v>
      </c>
      <c r="D4" s="145" t="s">
        <v>215</v>
      </c>
      <c r="E4" s="149"/>
      <c r="F4" s="167" t="s">
        <v>216</v>
      </c>
      <c r="G4" s="150" t="s">
        <v>216</v>
      </c>
    </row>
    <row r="5" spans="1:7" ht="21.95" customHeight="1">
      <c r="A5" s="148" t="s">
        <v>217</v>
      </c>
      <c r="B5" s="216"/>
      <c r="C5" s="217"/>
      <c r="D5" s="145" t="s">
        <v>218</v>
      </c>
      <c r="E5" s="149"/>
      <c r="F5" s="167" t="s">
        <v>216</v>
      </c>
      <c r="G5" s="150" t="s">
        <v>216</v>
      </c>
    </row>
    <row r="6" spans="1:7" ht="21.95" customHeight="1">
      <c r="A6" s="148" t="s">
        <v>219</v>
      </c>
      <c r="B6" s="216"/>
      <c r="C6" s="217"/>
      <c r="D6" s="145" t="s">
        <v>220</v>
      </c>
      <c r="E6" s="149"/>
      <c r="F6" s="167" t="s">
        <v>216</v>
      </c>
      <c r="G6" s="150" t="s">
        <v>216</v>
      </c>
    </row>
    <row r="7" spans="1:7" ht="21.95" customHeight="1">
      <c r="A7" s="148" t="s">
        <v>221</v>
      </c>
      <c r="B7" s="216"/>
      <c r="C7" s="217"/>
      <c r="D7" s="145" t="s">
        <v>222</v>
      </c>
      <c r="E7" s="171"/>
      <c r="F7" s="167" t="s">
        <v>216</v>
      </c>
      <c r="G7" s="150" t="s">
        <v>216</v>
      </c>
    </row>
    <row r="8" spans="1:7" ht="21.95" customHeight="1">
      <c r="A8" s="148" t="s">
        <v>223</v>
      </c>
      <c r="B8" s="216"/>
      <c r="C8" s="217" t="s">
        <v>224</v>
      </c>
      <c r="D8" s="145" t="s">
        <v>225</v>
      </c>
      <c r="E8" s="171"/>
      <c r="F8" s="167" t="s">
        <v>216</v>
      </c>
      <c r="G8" s="150" t="s">
        <v>216</v>
      </c>
    </row>
    <row r="9" spans="1:7" ht="21.95" customHeight="1">
      <c r="A9" s="148" t="s">
        <v>226</v>
      </c>
      <c r="B9" s="216"/>
      <c r="C9" s="217"/>
      <c r="D9" s="145" t="s">
        <v>227</v>
      </c>
      <c r="E9" s="149"/>
      <c r="F9" s="167"/>
      <c r="G9" s="164"/>
    </row>
    <row r="10" spans="1:7" ht="21.95" customHeight="1">
      <c r="A10" s="148" t="s">
        <v>228</v>
      </c>
      <c r="B10" s="216"/>
      <c r="C10" s="217"/>
      <c r="D10" s="145" t="s">
        <v>222</v>
      </c>
      <c r="E10" s="149"/>
      <c r="F10" s="167" t="s">
        <v>216</v>
      </c>
      <c r="G10" s="150" t="s">
        <v>216</v>
      </c>
    </row>
    <row r="11" spans="1:7" ht="21.95" customHeight="1">
      <c r="A11" s="148" t="s">
        <v>229</v>
      </c>
      <c r="B11" s="216"/>
      <c r="C11" s="216" t="s">
        <v>321</v>
      </c>
      <c r="D11" s="145" t="s">
        <v>230</v>
      </c>
      <c r="E11" s="208">
        <v>975000</v>
      </c>
      <c r="F11" s="167">
        <v>3.7499999999999999E-2</v>
      </c>
      <c r="G11" s="162" t="s">
        <v>308</v>
      </c>
    </row>
    <row r="12" spans="1:7" ht="21.95" customHeight="1">
      <c r="A12" s="148" t="s">
        <v>231</v>
      </c>
      <c r="B12" s="216"/>
      <c r="C12" s="216"/>
      <c r="D12" s="145" t="s">
        <v>232</v>
      </c>
      <c r="E12" s="208">
        <v>226199.99999999997</v>
      </c>
      <c r="F12" s="167">
        <v>8.6999999999999994E-3</v>
      </c>
      <c r="G12" s="162" t="s">
        <v>308</v>
      </c>
    </row>
    <row r="13" spans="1:7" ht="21.95" customHeight="1">
      <c r="A13" s="148" t="s">
        <v>233</v>
      </c>
      <c r="B13" s="216"/>
      <c r="C13" s="216"/>
      <c r="D13" s="145" t="s">
        <v>234</v>
      </c>
      <c r="E13" s="208">
        <v>598000</v>
      </c>
      <c r="F13" s="167">
        <v>3.2300000000000002E-2</v>
      </c>
      <c r="G13" s="162" t="s">
        <v>310</v>
      </c>
    </row>
    <row r="14" spans="1:7" ht="21.95" customHeight="1">
      <c r="A14" s="148" t="s">
        <v>235</v>
      </c>
      <c r="B14" s="216"/>
      <c r="C14" s="216"/>
      <c r="D14" s="145" t="s">
        <v>236</v>
      </c>
      <c r="E14" s="208">
        <v>1170000</v>
      </c>
      <c r="F14" s="167">
        <v>4.4999999999999998E-2</v>
      </c>
      <c r="G14" s="162" t="s">
        <v>310</v>
      </c>
    </row>
    <row r="15" spans="1:7" ht="21.95" customHeight="1">
      <c r="A15" s="148" t="s">
        <v>237</v>
      </c>
      <c r="B15" s="216"/>
      <c r="C15" s="216"/>
      <c r="D15" s="145" t="s">
        <v>238</v>
      </c>
      <c r="E15" s="208">
        <v>99567</v>
      </c>
      <c r="F15" s="167">
        <v>8.5099999999999995E-2</v>
      </c>
      <c r="G15" s="162" t="s">
        <v>309</v>
      </c>
    </row>
    <row r="16" spans="1:7" ht="21.95" customHeight="1">
      <c r="A16" s="148" t="s">
        <v>239</v>
      </c>
      <c r="B16" s="216"/>
      <c r="C16" s="216"/>
      <c r="D16" s="145" t="s">
        <v>240</v>
      </c>
      <c r="E16" s="208">
        <v>5980000</v>
      </c>
      <c r="F16" s="167">
        <v>2.3E-2</v>
      </c>
      <c r="G16" s="162" t="s">
        <v>311</v>
      </c>
    </row>
    <row r="17" spans="1:7" ht="21.95" customHeight="1">
      <c r="A17" s="148" t="s">
        <v>241</v>
      </c>
      <c r="B17" s="216"/>
      <c r="C17" s="216"/>
      <c r="D17" s="145" t="s">
        <v>242</v>
      </c>
      <c r="E17" s="208">
        <v>6865980</v>
      </c>
      <c r="F17" s="167">
        <v>3.09E-2</v>
      </c>
      <c r="G17" s="163" t="s">
        <v>339</v>
      </c>
    </row>
    <row r="18" spans="1:7" ht="21.95" customHeight="1">
      <c r="A18" s="148" t="s">
        <v>243</v>
      </c>
      <c r="B18" s="216"/>
      <c r="C18" s="216"/>
      <c r="D18" s="145" t="s">
        <v>244</v>
      </c>
      <c r="E18" s="208"/>
      <c r="F18" s="167"/>
      <c r="G18" s="162"/>
    </row>
    <row r="19" spans="1:7" ht="21.95" customHeight="1">
      <c r="A19" s="148" t="s">
        <v>245</v>
      </c>
      <c r="B19" s="216"/>
      <c r="C19" s="216"/>
      <c r="D19" s="145" t="s">
        <v>222</v>
      </c>
      <c r="E19" s="208"/>
      <c r="F19" s="167"/>
      <c r="G19" s="162"/>
    </row>
    <row r="20" spans="1:7" ht="21.95" customHeight="1">
      <c r="A20" s="148" t="s">
        <v>246</v>
      </c>
      <c r="B20" s="211" t="s">
        <v>247</v>
      </c>
      <c r="C20" s="211"/>
      <c r="D20" s="212"/>
      <c r="E20" s="149"/>
      <c r="F20" s="167"/>
      <c r="G20" s="150"/>
    </row>
    <row r="21" spans="1:7" ht="21.95" customHeight="1">
      <c r="A21" s="148" t="s">
        <v>248</v>
      </c>
      <c r="B21" s="211" t="s">
        <v>249</v>
      </c>
      <c r="C21" s="211"/>
      <c r="D21" s="212"/>
      <c r="E21" s="149"/>
      <c r="F21" s="167"/>
      <c r="G21" s="150"/>
    </row>
    <row r="22" spans="1:7" ht="21.95" customHeight="1">
      <c r="A22" s="148" t="s">
        <v>250</v>
      </c>
      <c r="B22" s="211" t="s">
        <v>251</v>
      </c>
      <c r="C22" s="211"/>
      <c r="D22" s="212"/>
      <c r="E22" s="149"/>
      <c r="F22" s="167"/>
      <c r="G22" s="150"/>
    </row>
    <row r="23" spans="1:7" ht="21.95" customHeight="1">
      <c r="A23" s="148"/>
      <c r="B23" s="211" t="s">
        <v>313</v>
      </c>
      <c r="C23" s="211"/>
      <c r="D23" s="212"/>
      <c r="E23" s="149"/>
      <c r="F23" s="167"/>
      <c r="G23" s="150"/>
    </row>
    <row r="24" spans="1:7" ht="21.95" customHeight="1">
      <c r="A24" s="148" t="s">
        <v>252</v>
      </c>
      <c r="B24" s="211" t="s">
        <v>312</v>
      </c>
      <c r="C24" s="211"/>
      <c r="D24" s="212"/>
      <c r="E24" s="149"/>
      <c r="F24" s="167" t="s">
        <v>216</v>
      </c>
      <c r="G24" s="150"/>
    </row>
    <row r="25" spans="1:7" ht="21.95" customHeight="1">
      <c r="A25" s="148"/>
      <c r="B25" s="213" t="s">
        <v>322</v>
      </c>
      <c r="C25" s="214"/>
      <c r="D25" s="215"/>
      <c r="E25" s="149"/>
      <c r="F25" s="167"/>
      <c r="G25" s="164"/>
    </row>
    <row r="26" spans="1:7" ht="21.95" customHeight="1">
      <c r="A26" s="148" t="s">
        <v>253</v>
      </c>
      <c r="B26" s="211" t="s">
        <v>254</v>
      </c>
      <c r="C26" s="211"/>
      <c r="D26" s="212"/>
      <c r="E26" s="149"/>
      <c r="F26" s="167"/>
      <c r="G26" s="150" t="s">
        <v>216</v>
      </c>
    </row>
    <row r="27" spans="1:7" ht="21.95" customHeight="1">
      <c r="A27" s="148" t="s">
        <v>255</v>
      </c>
      <c r="B27" s="210" t="s">
        <v>256</v>
      </c>
      <c r="C27" s="211"/>
      <c r="D27" s="212"/>
      <c r="E27" s="149"/>
      <c r="F27" s="167"/>
      <c r="G27" s="203"/>
    </row>
  </sheetData>
  <mergeCells count="13">
    <mergeCell ref="B3:D3"/>
    <mergeCell ref="B4:B19"/>
    <mergeCell ref="C4:C7"/>
    <mergeCell ref="C8:C10"/>
    <mergeCell ref="C11:C19"/>
    <mergeCell ref="B27:D27"/>
    <mergeCell ref="B20:D20"/>
    <mergeCell ref="B21:D21"/>
    <mergeCell ref="B22:D22"/>
    <mergeCell ref="B23:D23"/>
    <mergeCell ref="B24:D24"/>
    <mergeCell ref="B26:D26"/>
    <mergeCell ref="B25:D25"/>
  </mergeCells>
  <phoneticPr fontId="18" type="noConversion"/>
  <pageMargins left="0.78740157480314965" right="0" top="0.39370078740157483" bottom="0.39370078740157483" header="0" footer="0"/>
  <pageSetup paperSize="9" scale="82" fitToHeight="0" orientation="landscape" r:id="rId1"/>
  <headerFooter>
    <oddHeader>&amp;C원가계산서</oddHeader>
    <oddFooter>&amp;L&amp;"굴림체,보통"대전정부청사관리소 시설과&amp;C&amp;"굴림체,보통"&amp;P/&amp;N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15"/>
  <sheetViews>
    <sheetView view="pageBreakPreview" zoomScaleNormal="70" zoomScaleSheetLayoutView="100" workbookViewId="0"/>
  </sheetViews>
  <sheetFormatPr defaultColWidth="6.875" defaultRowHeight="18" customHeight="1"/>
  <cols>
    <col min="1" max="1" width="24.75" style="1" customWidth="1"/>
    <col min="2" max="2" width="52.375" style="1" customWidth="1"/>
    <col min="3" max="3" width="4.75" style="1" bestFit="1" customWidth="1"/>
    <col min="4" max="4" width="5.125" style="137" bestFit="1" customWidth="1"/>
    <col min="5" max="5" width="15" style="1" bestFit="1" customWidth="1"/>
    <col min="6" max="6" width="17.25" style="1" bestFit="1" customWidth="1"/>
    <col min="7" max="7" width="15.25" style="1" bestFit="1" customWidth="1"/>
    <col min="8" max="8" width="16.625" style="1" bestFit="1" customWidth="1"/>
    <col min="9" max="10" width="16.625" style="1" customWidth="1"/>
    <col min="11" max="11" width="15.25" style="1" bestFit="1" customWidth="1"/>
    <col min="12" max="12" width="16.125" style="1" bestFit="1" customWidth="1"/>
    <col min="13" max="13" width="12.75" style="1" bestFit="1" customWidth="1"/>
    <col min="14" max="14" width="13.125" style="1" bestFit="1" customWidth="1"/>
    <col min="15" max="15" width="9.125" style="1" bestFit="1" customWidth="1"/>
    <col min="16" max="16" width="18.5" style="1" hidden="1" customWidth="1"/>
    <col min="17" max="17" width="17.5" style="1" hidden="1" customWidth="1"/>
    <col min="18" max="18" width="19.25" style="1" hidden="1" customWidth="1"/>
    <col min="19" max="20" width="14.75" style="1" hidden="1" customWidth="1"/>
    <col min="21" max="16384" width="6.875" style="1"/>
  </cols>
  <sheetData>
    <row r="1" spans="1:49" s="119" customFormat="1" ht="24.95" customHeight="1">
      <c r="A1" s="201" t="s">
        <v>342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28"/>
      <c r="N1" s="228"/>
      <c r="O1" s="201"/>
      <c r="AW1" s="120"/>
    </row>
    <row r="2" spans="1:49" s="119" customFormat="1" ht="24.95" customHeight="1">
      <c r="A2" s="118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43"/>
      <c r="M2" s="229" t="s">
        <v>182</v>
      </c>
      <c r="N2" s="230"/>
      <c r="O2" s="144"/>
      <c r="AW2" s="120"/>
    </row>
    <row r="3" spans="1:49" s="121" customFormat="1" ht="30" customHeight="1">
      <c r="A3" s="226" t="s">
        <v>0</v>
      </c>
      <c r="B3" s="226" t="s">
        <v>175</v>
      </c>
      <c r="C3" s="226" t="s">
        <v>1</v>
      </c>
      <c r="D3" s="226" t="s">
        <v>2</v>
      </c>
      <c r="E3" s="219" t="s">
        <v>5</v>
      </c>
      <c r="F3" s="220"/>
      <c r="G3" s="231" t="s">
        <v>317</v>
      </c>
      <c r="H3" s="232"/>
      <c r="I3" s="231" t="s">
        <v>314</v>
      </c>
      <c r="J3" s="232"/>
      <c r="K3" s="219" t="s">
        <v>3</v>
      </c>
      <c r="L3" s="220"/>
      <c r="M3" s="219" t="s">
        <v>4</v>
      </c>
      <c r="N3" s="220"/>
      <c r="O3" s="226" t="s">
        <v>176</v>
      </c>
      <c r="P3" s="221" t="s">
        <v>177</v>
      </c>
      <c r="Q3" s="218" t="s">
        <v>178</v>
      </c>
      <c r="R3" s="218" t="s">
        <v>179</v>
      </c>
      <c r="S3" s="218" t="s">
        <v>180</v>
      </c>
      <c r="T3" s="218" t="s">
        <v>181</v>
      </c>
      <c r="U3" s="218"/>
      <c r="V3" s="218"/>
      <c r="W3" s="218"/>
      <c r="X3" s="218"/>
      <c r="Y3" s="218"/>
      <c r="Z3" s="218"/>
      <c r="AA3" s="218"/>
      <c r="AB3" s="218"/>
      <c r="AC3" s="218"/>
      <c r="AD3" s="218"/>
      <c r="AE3" s="218"/>
      <c r="AF3" s="218"/>
      <c r="AG3" s="218"/>
      <c r="AH3" s="218"/>
      <c r="AI3" s="218"/>
      <c r="AJ3" s="218"/>
      <c r="AK3" s="218"/>
      <c r="AL3" s="218"/>
      <c r="AM3" s="218"/>
      <c r="AN3" s="218"/>
      <c r="AO3" s="218"/>
      <c r="AP3" s="218"/>
      <c r="AQ3" s="218"/>
      <c r="AR3" s="218"/>
      <c r="AS3" s="218"/>
      <c r="AT3" s="218"/>
      <c r="AW3" s="122"/>
    </row>
    <row r="4" spans="1:49" s="121" customFormat="1" ht="30" customHeight="1">
      <c r="A4" s="227"/>
      <c r="B4" s="227"/>
      <c r="C4" s="227"/>
      <c r="D4" s="227"/>
      <c r="E4" s="142" t="s">
        <v>6</v>
      </c>
      <c r="F4" s="142" t="s">
        <v>7</v>
      </c>
      <c r="G4" s="142" t="s">
        <v>6</v>
      </c>
      <c r="H4" s="142" t="s">
        <v>7</v>
      </c>
      <c r="I4" s="142" t="s">
        <v>315</v>
      </c>
      <c r="J4" s="142" t="s">
        <v>316</v>
      </c>
      <c r="K4" s="142" t="s">
        <v>6</v>
      </c>
      <c r="L4" s="142" t="s">
        <v>7</v>
      </c>
      <c r="M4" s="142" t="s">
        <v>6</v>
      </c>
      <c r="N4" s="142" t="s">
        <v>7</v>
      </c>
      <c r="O4" s="227"/>
      <c r="P4" s="222"/>
      <c r="Q4" s="223"/>
      <c r="R4" s="223"/>
      <c r="S4" s="223"/>
      <c r="T4" s="223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  <c r="AT4" s="218"/>
      <c r="AW4" s="122"/>
    </row>
    <row r="5" spans="1:49" ht="24.95" customHeight="1">
      <c r="A5" s="135" t="s">
        <v>281</v>
      </c>
      <c r="B5" s="10"/>
      <c r="C5" s="146"/>
      <c r="D5" s="16"/>
      <c r="E5" s="9"/>
      <c r="F5" s="9"/>
      <c r="G5" s="111"/>
      <c r="H5" s="111"/>
      <c r="I5" s="111"/>
      <c r="J5" s="111"/>
      <c r="K5" s="9"/>
      <c r="L5" s="3"/>
      <c r="M5" s="4"/>
      <c r="N5" s="3"/>
      <c r="O5" s="4"/>
      <c r="P5" s="112">
        <f>F5</f>
        <v>0</v>
      </c>
      <c r="Q5" s="12">
        <f>P5*1.1</f>
        <v>0</v>
      </c>
      <c r="R5" s="13">
        <v>1</v>
      </c>
      <c r="S5" s="14">
        <f>Q5+330000000</f>
        <v>330000000</v>
      </c>
      <c r="T5" s="15"/>
    </row>
    <row r="6" spans="1:49" ht="24.95" customHeight="1">
      <c r="A6" s="107" t="s">
        <v>183</v>
      </c>
      <c r="B6" s="206" t="s">
        <v>341</v>
      </c>
      <c r="C6" s="146" t="s">
        <v>184</v>
      </c>
      <c r="D6" s="16">
        <v>2</v>
      </c>
      <c r="E6" s="9"/>
      <c r="F6" s="9"/>
      <c r="G6" s="111"/>
      <c r="H6" s="111"/>
      <c r="I6" s="111"/>
      <c r="J6" s="111"/>
      <c r="K6" s="9"/>
      <c r="L6" s="3"/>
      <c r="M6" s="4"/>
      <c r="N6" s="3"/>
      <c r="O6" s="4"/>
      <c r="P6" s="112"/>
      <c r="Q6" s="12"/>
      <c r="R6" s="13"/>
      <c r="S6" s="14"/>
      <c r="T6" s="15"/>
    </row>
    <row r="7" spans="1:49" ht="24.95" customHeight="1">
      <c r="A7" s="135" t="s">
        <v>280</v>
      </c>
      <c r="B7" s="10"/>
      <c r="C7" s="146"/>
      <c r="D7" s="16"/>
      <c r="E7" s="9"/>
      <c r="F7" s="9"/>
      <c r="G7" s="3"/>
      <c r="H7" s="111"/>
      <c r="I7" s="111"/>
      <c r="J7" s="111"/>
      <c r="K7" s="3"/>
      <c r="L7" s="3"/>
      <c r="M7" s="4"/>
      <c r="N7" s="3"/>
      <c r="O7" s="4"/>
      <c r="P7" s="5"/>
      <c r="Q7" s="6"/>
      <c r="S7" s="14"/>
      <c r="T7" s="15"/>
    </row>
    <row r="8" spans="1:49" ht="24" customHeight="1">
      <c r="A8" s="8"/>
      <c r="B8" s="132" t="s">
        <v>324</v>
      </c>
      <c r="C8" s="166" t="s">
        <v>65</v>
      </c>
      <c r="D8" s="16">
        <v>1</v>
      </c>
      <c r="E8" s="209"/>
      <c r="F8" s="209"/>
      <c r="G8" s="3"/>
      <c r="H8" s="111"/>
      <c r="I8" s="111"/>
      <c r="J8" s="111"/>
      <c r="K8" s="3"/>
      <c r="L8" s="3"/>
      <c r="M8" s="3"/>
      <c r="N8" s="3"/>
      <c r="O8" s="3"/>
      <c r="P8" s="5"/>
      <c r="Q8" s="6"/>
      <c r="R8" s="11"/>
      <c r="S8" s="5"/>
      <c r="T8" s="11"/>
    </row>
    <row r="9" spans="1:49" ht="24.95" customHeight="1">
      <c r="A9" s="107"/>
      <c r="B9" s="10"/>
      <c r="C9" s="153"/>
      <c r="D9" s="16"/>
      <c r="E9" s="9"/>
      <c r="F9" s="9"/>
      <c r="G9" s="3"/>
      <c r="H9" s="111"/>
      <c r="I9" s="111"/>
      <c r="J9" s="111"/>
      <c r="K9" s="3"/>
      <c r="L9" s="3"/>
      <c r="M9" s="3"/>
      <c r="N9" s="3"/>
      <c r="O9" s="3"/>
      <c r="P9" s="5"/>
      <c r="Q9" s="6"/>
    </row>
    <row r="10" spans="1:49" ht="24.95" customHeight="1">
      <c r="A10" s="165"/>
      <c r="B10" s="132"/>
      <c r="C10" s="166"/>
      <c r="D10" s="16"/>
      <c r="E10" s="124"/>
      <c r="F10" s="124"/>
      <c r="G10" s="3"/>
      <c r="H10" s="111"/>
      <c r="I10" s="111"/>
      <c r="J10" s="111"/>
      <c r="K10" s="3"/>
      <c r="L10" s="3"/>
      <c r="M10" s="3"/>
      <c r="N10" s="3"/>
      <c r="O10" s="3"/>
      <c r="P10" s="5"/>
      <c r="Q10" s="6"/>
    </row>
    <row r="11" spans="1:49" ht="24.95" customHeight="1">
      <c r="A11" s="165"/>
      <c r="B11" s="132"/>
      <c r="C11" s="166"/>
      <c r="D11" s="16"/>
      <c r="E11" s="124"/>
      <c r="F11" s="124"/>
      <c r="G11" s="3"/>
      <c r="H11" s="111"/>
      <c r="I11" s="111"/>
      <c r="J11" s="111"/>
      <c r="K11" s="3"/>
      <c r="L11" s="3"/>
      <c r="M11" s="3"/>
      <c r="N11" s="3"/>
      <c r="O11" s="3"/>
      <c r="P11" s="5"/>
      <c r="Q11" s="6"/>
    </row>
    <row r="12" spans="1:49" ht="24.95" customHeight="1">
      <c r="A12" s="107"/>
      <c r="B12" s="10"/>
      <c r="C12" s="146"/>
      <c r="D12" s="16"/>
      <c r="E12" s="2"/>
      <c r="F12" s="2"/>
      <c r="G12" s="3"/>
      <c r="H12" s="3"/>
      <c r="I12" s="3"/>
      <c r="J12" s="3"/>
      <c r="K12" s="3"/>
      <c r="L12" s="3"/>
      <c r="M12" s="3"/>
      <c r="N12" s="3"/>
      <c r="O12" s="3"/>
      <c r="P12" s="5"/>
      <c r="Q12" s="6"/>
    </row>
    <row r="13" spans="1:49" ht="24.95" customHeight="1">
      <c r="A13" s="107"/>
      <c r="B13" s="10"/>
      <c r="C13" s="146"/>
      <c r="D13" s="16"/>
      <c r="E13" s="2"/>
      <c r="F13" s="2"/>
      <c r="G13" s="3"/>
      <c r="H13" s="3"/>
      <c r="I13" s="3"/>
      <c r="J13" s="3"/>
      <c r="K13" s="3"/>
      <c r="L13" s="3"/>
      <c r="M13" s="3"/>
      <c r="N13" s="3"/>
      <c r="O13" s="3"/>
      <c r="P13" s="5"/>
      <c r="Q13" s="6"/>
    </row>
    <row r="14" spans="1:49" ht="39" customHeight="1">
      <c r="A14" s="224" t="s">
        <v>325</v>
      </c>
      <c r="B14" s="225"/>
      <c r="C14" s="117"/>
      <c r="D14" s="113"/>
      <c r="E14" s="114"/>
      <c r="F14" s="115"/>
      <c r="G14" s="116"/>
      <c r="H14" s="115"/>
      <c r="I14" s="115"/>
      <c r="J14" s="115"/>
      <c r="K14" s="116"/>
      <c r="L14" s="115"/>
      <c r="M14" s="115"/>
      <c r="N14" s="115"/>
      <c r="O14" s="116"/>
      <c r="P14" s="5"/>
      <c r="Q14" s="6"/>
    </row>
    <row r="15" spans="1:49" ht="18" customHeight="1">
      <c r="F15" s="136"/>
      <c r="G15" s="7"/>
      <c r="H15" s="7"/>
      <c r="I15" s="7"/>
      <c r="J15" s="7"/>
      <c r="K15" s="7"/>
      <c r="L15" s="7"/>
      <c r="M15" s="7"/>
      <c r="N15" s="7"/>
      <c r="O15" s="7"/>
    </row>
  </sheetData>
  <mergeCells count="44">
    <mergeCell ref="A14:B14"/>
    <mergeCell ref="O3:O4"/>
    <mergeCell ref="M1:N1"/>
    <mergeCell ref="M2:N2"/>
    <mergeCell ref="A3:A4"/>
    <mergeCell ref="B3:B4"/>
    <mergeCell ref="C3:C4"/>
    <mergeCell ref="D3:D4"/>
    <mergeCell ref="E3:F3"/>
    <mergeCell ref="G3:H3"/>
    <mergeCell ref="I3:J3"/>
    <mergeCell ref="Y3:Y4"/>
    <mergeCell ref="K3:L3"/>
    <mergeCell ref="M3:N3"/>
    <mergeCell ref="P3:P4"/>
    <mergeCell ref="Q3:Q4"/>
    <mergeCell ref="R3:R4"/>
    <mergeCell ref="S3:S4"/>
    <mergeCell ref="T3:T4"/>
    <mergeCell ref="U3:U4"/>
    <mergeCell ref="V3:V4"/>
    <mergeCell ref="W3:W4"/>
    <mergeCell ref="X3:X4"/>
    <mergeCell ref="AK3:AK4"/>
    <mergeCell ref="Z3:Z4"/>
    <mergeCell ref="AA3:AA4"/>
    <mergeCell ref="AB3:AB4"/>
    <mergeCell ref="AC3:AC4"/>
    <mergeCell ref="AD3:AD4"/>
    <mergeCell ref="AE3:AE4"/>
    <mergeCell ref="AF3:AF4"/>
    <mergeCell ref="AG3:AG4"/>
    <mergeCell ref="AH3:AH4"/>
    <mergeCell ref="AI3:AI4"/>
    <mergeCell ref="AJ3:AJ4"/>
    <mergeCell ref="AL3:AL4"/>
    <mergeCell ref="AM3:AM4"/>
    <mergeCell ref="AN3:AN4"/>
    <mergeCell ref="AT3:AT4"/>
    <mergeCell ref="AO3:AO4"/>
    <mergeCell ref="AP3:AP4"/>
    <mergeCell ref="AQ3:AQ4"/>
    <mergeCell ref="AR3:AR4"/>
    <mergeCell ref="AS3:AS4"/>
  </mergeCells>
  <phoneticPr fontId="18" type="noConversion"/>
  <pageMargins left="0.70866141732283472" right="0.39370078740157483" top="0.74803149606299213" bottom="0.55118110236220474" header="0.51181102362204722" footer="0.31496062992125984"/>
  <pageSetup paperSize="9" scale="49" orientation="landscape" r:id="rId1"/>
  <headerFooter>
    <oddHeader>&amp;C&amp;"굴림체,굵게"&amp;14총괄공사비 집계표</oddHeader>
    <oddFooter>&amp;L&amp;"굴림체,보통"정부대전청사 관리소 시설과&amp;C&amp;P/&amp;N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0"/>
  <sheetViews>
    <sheetView showGridLines="0" view="pageBreakPreview" zoomScale="85" zoomScaleNormal="80" zoomScaleSheetLayoutView="85" workbookViewId="0">
      <pane ySplit="4" topLeftCell="A5" activePane="bottomLeft" state="frozen"/>
      <selection pane="bottomLeft" activeCell="E42" sqref="E42"/>
    </sheetView>
  </sheetViews>
  <sheetFormatPr defaultRowHeight="11.25"/>
  <cols>
    <col min="1" max="1" width="10.5" style="133" bestFit="1" customWidth="1"/>
    <col min="2" max="2" width="39.125" style="133" customWidth="1"/>
    <col min="3" max="3" width="36.25" style="133" customWidth="1"/>
    <col min="4" max="4" width="8.875" style="137" customWidth="1"/>
    <col min="5" max="5" width="7.875" style="134" customWidth="1"/>
    <col min="6" max="6" width="13.875" style="134" customWidth="1"/>
    <col min="7" max="7" width="17.25" style="134" customWidth="1"/>
    <col min="8" max="8" width="15" style="183" bestFit="1" customWidth="1"/>
    <col min="9" max="9" width="16.75" style="1" bestFit="1" customWidth="1"/>
    <col min="10" max="10" width="15" style="155" bestFit="1" customWidth="1"/>
    <col min="11" max="11" width="15" style="1" bestFit="1" customWidth="1"/>
    <col min="12" max="12" width="12.625" style="155" customWidth="1"/>
    <col min="13" max="13" width="12.625" style="1" customWidth="1"/>
    <col min="14" max="14" width="9.125" style="5" customWidth="1"/>
    <col min="15" max="15" width="11" style="1" bestFit="1" customWidth="1"/>
    <col min="16" max="16" width="11.875" style="1" bestFit="1" customWidth="1"/>
    <col min="17" max="16384" width="9" style="1"/>
  </cols>
  <sheetData>
    <row r="1" spans="1:15" ht="24.95" customHeight="1">
      <c r="A1" s="201" t="s">
        <v>342</v>
      </c>
    </row>
    <row r="2" spans="1:15" ht="24.95" customHeight="1"/>
    <row r="3" spans="1:15" s="190" customFormat="1" ht="24.95" customHeight="1">
      <c r="A3" s="238" t="s">
        <v>56</v>
      </c>
      <c r="B3" s="238"/>
      <c r="C3" s="242" t="s">
        <v>286</v>
      </c>
      <c r="D3" s="238" t="s">
        <v>57</v>
      </c>
      <c r="E3" s="242" t="s">
        <v>58</v>
      </c>
      <c r="F3" s="244" t="s">
        <v>52</v>
      </c>
      <c r="G3" s="244"/>
      <c r="H3" s="244" t="s">
        <v>59</v>
      </c>
      <c r="I3" s="244"/>
      <c r="J3" s="244" t="s">
        <v>62</v>
      </c>
      <c r="K3" s="244"/>
      <c r="L3" s="244" t="s">
        <v>63</v>
      </c>
      <c r="M3" s="244"/>
      <c r="N3" s="189" t="s">
        <v>64</v>
      </c>
    </row>
    <row r="4" spans="1:15" s="190" customFormat="1" ht="24.95" customHeight="1">
      <c r="A4" s="238"/>
      <c r="B4" s="238"/>
      <c r="C4" s="243"/>
      <c r="D4" s="238"/>
      <c r="E4" s="243"/>
      <c r="F4" s="191" t="s">
        <v>60</v>
      </c>
      <c r="G4" s="191" t="s">
        <v>55</v>
      </c>
      <c r="H4" s="189" t="s">
        <v>60</v>
      </c>
      <c r="I4" s="191" t="s">
        <v>61</v>
      </c>
      <c r="J4" s="191" t="s">
        <v>60</v>
      </c>
      <c r="K4" s="191" t="s">
        <v>61</v>
      </c>
      <c r="L4" s="191" t="s">
        <v>60</v>
      </c>
      <c r="M4" s="191" t="s">
        <v>61</v>
      </c>
      <c r="N4" s="192"/>
    </row>
    <row r="5" spans="1:15" s="137" customFormat="1" ht="24.95" customHeight="1">
      <c r="A5" s="239" t="s">
        <v>343</v>
      </c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175"/>
    </row>
    <row r="6" spans="1:15" ht="24.95" customHeight="1">
      <c r="A6" s="236" t="s">
        <v>8</v>
      </c>
      <c r="B6" s="176" t="s">
        <v>9</v>
      </c>
      <c r="C6" s="176" t="s">
        <v>287</v>
      </c>
      <c r="D6" s="109" t="s">
        <v>137</v>
      </c>
      <c r="E6" s="108">
        <v>2</v>
      </c>
      <c r="F6" s="157"/>
      <c r="G6" s="157"/>
      <c r="H6" s="158"/>
      <c r="I6" s="154"/>
      <c r="J6" s="154"/>
      <c r="K6" s="154"/>
      <c r="L6" s="154"/>
      <c r="M6" s="154"/>
      <c r="N6" s="177"/>
    </row>
    <row r="7" spans="1:15" ht="24.95" customHeight="1">
      <c r="A7" s="237"/>
      <c r="B7" s="176" t="s">
        <v>10</v>
      </c>
      <c r="C7" s="176" t="s">
        <v>288</v>
      </c>
      <c r="D7" s="109" t="s">
        <v>72</v>
      </c>
      <c r="E7" s="108">
        <v>2</v>
      </c>
      <c r="F7" s="157"/>
      <c r="G7" s="157"/>
      <c r="H7" s="158"/>
      <c r="I7" s="154"/>
      <c r="J7" s="154"/>
      <c r="K7" s="154"/>
      <c r="L7" s="154"/>
      <c r="M7" s="154"/>
      <c r="N7" s="177"/>
    </row>
    <row r="8" spans="1:15" ht="24.95" customHeight="1">
      <c r="A8" s="237"/>
      <c r="B8" s="176" t="s">
        <v>11</v>
      </c>
      <c r="C8" s="176" t="s">
        <v>289</v>
      </c>
      <c r="D8" s="109" t="s">
        <v>72</v>
      </c>
      <c r="E8" s="108">
        <v>2</v>
      </c>
      <c r="F8" s="157"/>
      <c r="G8" s="157"/>
      <c r="H8" s="158"/>
      <c r="I8" s="154"/>
      <c r="J8" s="154"/>
      <c r="K8" s="154"/>
      <c r="L8" s="154"/>
      <c r="M8" s="154"/>
      <c r="N8" s="177"/>
    </row>
    <row r="9" spans="1:15" ht="24.95" customHeight="1">
      <c r="A9" s="237"/>
      <c r="B9" s="176" t="s">
        <v>12</v>
      </c>
      <c r="C9" s="176" t="s">
        <v>291</v>
      </c>
      <c r="D9" s="109" t="s">
        <v>72</v>
      </c>
      <c r="E9" s="108">
        <v>2</v>
      </c>
      <c r="F9" s="157"/>
      <c r="G9" s="157"/>
      <c r="H9" s="158"/>
      <c r="I9" s="154"/>
      <c r="J9" s="154"/>
      <c r="K9" s="154"/>
      <c r="L9" s="154"/>
      <c r="M9" s="154"/>
      <c r="N9" s="177"/>
    </row>
    <row r="10" spans="1:15" ht="24.95" customHeight="1">
      <c r="A10" s="237"/>
      <c r="B10" s="176" t="s">
        <v>13</v>
      </c>
      <c r="C10" s="176"/>
      <c r="D10" s="109" t="s">
        <v>72</v>
      </c>
      <c r="E10" s="108">
        <v>2</v>
      </c>
      <c r="F10" s="157"/>
      <c r="G10" s="157"/>
      <c r="H10" s="158"/>
      <c r="I10" s="154"/>
      <c r="J10" s="154"/>
      <c r="K10" s="154"/>
      <c r="L10" s="154"/>
      <c r="M10" s="154"/>
      <c r="N10" s="177"/>
    </row>
    <row r="11" spans="1:15" ht="24.95" customHeight="1">
      <c r="A11" s="237"/>
      <c r="B11" s="176" t="s">
        <v>304</v>
      </c>
      <c r="C11" s="176" t="s">
        <v>292</v>
      </c>
      <c r="D11" s="109" t="s">
        <v>72</v>
      </c>
      <c r="E11" s="108">
        <v>2</v>
      </c>
      <c r="F11" s="157"/>
      <c r="G11" s="157"/>
      <c r="H11" s="158"/>
      <c r="I11" s="154"/>
      <c r="J11" s="154"/>
      <c r="K11" s="154"/>
      <c r="L11" s="154"/>
      <c r="M11" s="154"/>
      <c r="N11" s="177"/>
    </row>
    <row r="12" spans="1:15" ht="24.95" customHeight="1">
      <c r="A12" s="241"/>
      <c r="B12" s="176" t="s">
        <v>282</v>
      </c>
      <c r="C12" s="176" t="s">
        <v>291</v>
      </c>
      <c r="D12" s="109" t="s">
        <v>284</v>
      </c>
      <c r="E12" s="108">
        <v>2</v>
      </c>
      <c r="F12" s="123"/>
      <c r="G12" s="123"/>
      <c r="H12" s="158"/>
      <c r="I12" s="125"/>
      <c r="J12" s="154"/>
      <c r="K12" s="125"/>
      <c r="L12" s="154"/>
      <c r="M12" s="125"/>
      <c r="N12" s="177"/>
    </row>
    <row r="13" spans="1:15" s="5" customFormat="1" ht="24.95" customHeight="1">
      <c r="A13" s="176" t="s">
        <v>14</v>
      </c>
      <c r="B13" s="176" t="s">
        <v>15</v>
      </c>
      <c r="C13" s="176" t="s">
        <v>290</v>
      </c>
      <c r="D13" s="109" t="s">
        <v>137</v>
      </c>
      <c r="E13" s="108">
        <v>2</v>
      </c>
      <c r="F13" s="157"/>
      <c r="G13" s="157"/>
      <c r="H13" s="158"/>
      <c r="I13" s="154"/>
      <c r="J13" s="154"/>
      <c r="K13" s="154"/>
      <c r="L13" s="154"/>
      <c r="M13" s="154"/>
      <c r="N13" s="177"/>
      <c r="O13" s="1"/>
    </row>
    <row r="14" spans="1:15" s="5" customFormat="1" ht="24.95" customHeight="1">
      <c r="A14" s="236" t="s">
        <v>16</v>
      </c>
      <c r="B14" s="176" t="s">
        <v>17</v>
      </c>
      <c r="C14" s="176" t="s">
        <v>293</v>
      </c>
      <c r="D14" s="109" t="s">
        <v>72</v>
      </c>
      <c r="E14" s="108">
        <v>2</v>
      </c>
      <c r="F14" s="157"/>
      <c r="G14" s="157"/>
      <c r="H14" s="158"/>
      <c r="I14" s="154"/>
      <c r="J14" s="154"/>
      <c r="K14" s="154"/>
      <c r="L14" s="154"/>
      <c r="M14" s="154"/>
      <c r="N14" s="177"/>
      <c r="O14" s="1"/>
    </row>
    <row r="15" spans="1:15" s="5" customFormat="1" ht="24.95" customHeight="1">
      <c r="A15" s="241"/>
      <c r="B15" s="176" t="s">
        <v>18</v>
      </c>
      <c r="C15" s="176" t="s">
        <v>293</v>
      </c>
      <c r="D15" s="109" t="s">
        <v>72</v>
      </c>
      <c r="E15" s="108">
        <v>2</v>
      </c>
      <c r="F15" s="157"/>
      <c r="G15" s="157"/>
      <c r="H15" s="158"/>
      <c r="I15" s="154"/>
      <c r="J15" s="154"/>
      <c r="K15" s="154"/>
      <c r="L15" s="154"/>
      <c r="M15" s="154"/>
      <c r="N15" s="177"/>
      <c r="O15" s="1"/>
    </row>
    <row r="16" spans="1:15" s="5" customFormat="1" ht="24.95" customHeight="1">
      <c r="A16" s="236" t="s">
        <v>19</v>
      </c>
      <c r="B16" s="176" t="s">
        <v>20</v>
      </c>
      <c r="C16" s="176" t="s">
        <v>294</v>
      </c>
      <c r="D16" s="109" t="s">
        <v>72</v>
      </c>
      <c r="E16" s="108">
        <v>2</v>
      </c>
      <c r="F16" s="157"/>
      <c r="G16" s="157"/>
      <c r="H16" s="158"/>
      <c r="I16" s="154"/>
      <c r="J16" s="154"/>
      <c r="K16" s="154"/>
      <c r="L16" s="154"/>
      <c r="M16" s="154"/>
      <c r="N16" s="177"/>
      <c r="O16" s="1"/>
    </row>
    <row r="17" spans="1:15" s="5" customFormat="1" ht="24.95" customHeight="1">
      <c r="A17" s="237"/>
      <c r="B17" s="176" t="s">
        <v>21</v>
      </c>
      <c r="C17" s="205" t="s">
        <v>333</v>
      </c>
      <c r="D17" s="109" t="s">
        <v>137</v>
      </c>
      <c r="E17" s="108">
        <v>2</v>
      </c>
      <c r="F17" s="157"/>
      <c r="G17" s="157"/>
      <c r="H17" s="158"/>
      <c r="I17" s="154"/>
      <c r="J17" s="154"/>
      <c r="K17" s="154"/>
      <c r="L17" s="154"/>
      <c r="M17" s="154"/>
      <c r="N17" s="177"/>
      <c r="O17" s="1"/>
    </row>
    <row r="18" spans="1:15" s="5" customFormat="1" ht="24.95" customHeight="1">
      <c r="A18" s="241"/>
      <c r="B18" s="176" t="s">
        <v>300</v>
      </c>
      <c r="C18" s="176" t="s">
        <v>295</v>
      </c>
      <c r="D18" s="109" t="s">
        <v>72</v>
      </c>
      <c r="E18" s="108">
        <v>2</v>
      </c>
      <c r="F18" s="157"/>
      <c r="G18" s="157"/>
      <c r="H18" s="158"/>
      <c r="I18" s="154"/>
      <c r="J18" s="154"/>
      <c r="K18" s="154"/>
      <c r="L18" s="154"/>
      <c r="M18" s="154"/>
      <c r="N18" s="177"/>
      <c r="O18" s="1"/>
    </row>
    <row r="19" spans="1:15" s="5" customFormat="1" ht="24.95" customHeight="1">
      <c r="A19" s="236" t="s">
        <v>22</v>
      </c>
      <c r="B19" s="176" t="s">
        <v>23</v>
      </c>
      <c r="C19" s="176" t="s">
        <v>296</v>
      </c>
      <c r="D19" s="109" t="s">
        <v>72</v>
      </c>
      <c r="E19" s="108">
        <v>2</v>
      </c>
      <c r="F19" s="157"/>
      <c r="G19" s="157"/>
      <c r="H19" s="158"/>
      <c r="I19" s="154"/>
      <c r="J19" s="154"/>
      <c r="K19" s="154"/>
      <c r="L19" s="154"/>
      <c r="M19" s="154"/>
      <c r="N19" s="177"/>
      <c r="O19" s="1"/>
    </row>
    <row r="20" spans="1:15" s="5" customFormat="1" ht="24.95" customHeight="1">
      <c r="A20" s="237"/>
      <c r="B20" s="176" t="s">
        <v>283</v>
      </c>
      <c r="C20" s="176" t="s">
        <v>296</v>
      </c>
      <c r="D20" s="109" t="s">
        <v>285</v>
      </c>
      <c r="E20" s="108">
        <v>2</v>
      </c>
      <c r="F20" s="157"/>
      <c r="G20" s="157"/>
      <c r="H20" s="158"/>
      <c r="I20" s="154"/>
      <c r="J20" s="154"/>
      <c r="K20" s="154"/>
      <c r="L20" s="154"/>
      <c r="M20" s="154"/>
      <c r="N20" s="177"/>
      <c r="O20" s="1"/>
    </row>
    <row r="21" spans="1:15" s="5" customFormat="1" ht="24.95" customHeight="1">
      <c r="A21" s="237"/>
      <c r="B21" s="176" t="s">
        <v>24</v>
      </c>
      <c r="C21" s="176" t="s">
        <v>297</v>
      </c>
      <c r="D21" s="109" t="s">
        <v>70</v>
      </c>
      <c r="E21" s="110">
        <v>2</v>
      </c>
      <c r="F21" s="157"/>
      <c r="G21" s="157"/>
      <c r="H21" s="158"/>
      <c r="I21" s="154"/>
      <c r="J21" s="154"/>
      <c r="K21" s="154"/>
      <c r="L21" s="154"/>
      <c r="M21" s="154"/>
      <c r="N21" s="177"/>
      <c r="O21" s="1"/>
    </row>
    <row r="22" spans="1:15" s="5" customFormat="1" ht="24.95" customHeight="1">
      <c r="A22" s="237"/>
      <c r="B22" s="176" t="s">
        <v>25</v>
      </c>
      <c r="C22" s="205" t="s">
        <v>337</v>
      </c>
      <c r="D22" s="109" t="s">
        <v>72</v>
      </c>
      <c r="E22" s="108">
        <v>2</v>
      </c>
      <c r="F22" s="157"/>
      <c r="G22" s="157"/>
      <c r="H22" s="158"/>
      <c r="I22" s="154"/>
      <c r="J22" s="154"/>
      <c r="K22" s="154"/>
      <c r="L22" s="154"/>
      <c r="M22" s="154"/>
      <c r="N22" s="177"/>
      <c r="O22" s="1"/>
    </row>
    <row r="23" spans="1:15" s="5" customFormat="1" ht="24.95" customHeight="1">
      <c r="A23" s="237"/>
      <c r="B23" s="176" t="s">
        <v>26</v>
      </c>
      <c r="C23" s="176" t="s">
        <v>329</v>
      </c>
      <c r="D23" s="109" t="s">
        <v>72</v>
      </c>
      <c r="E23" s="108">
        <v>2</v>
      </c>
      <c r="F23" s="157"/>
      <c r="G23" s="157"/>
      <c r="H23" s="158"/>
      <c r="I23" s="154"/>
      <c r="J23" s="154"/>
      <c r="K23" s="154"/>
      <c r="L23" s="154"/>
      <c r="M23" s="154"/>
      <c r="N23" s="177"/>
      <c r="O23" s="1"/>
    </row>
    <row r="24" spans="1:15" s="5" customFormat="1" ht="24.95" customHeight="1">
      <c r="A24" s="237"/>
      <c r="B24" s="176" t="s">
        <v>27</v>
      </c>
      <c r="C24" s="176" t="s">
        <v>327</v>
      </c>
      <c r="D24" s="109" t="s">
        <v>72</v>
      </c>
      <c r="E24" s="108">
        <v>2</v>
      </c>
      <c r="F24" s="157"/>
      <c r="G24" s="157"/>
      <c r="H24" s="158"/>
      <c r="I24" s="154"/>
      <c r="J24" s="154"/>
      <c r="K24" s="154"/>
      <c r="L24" s="154"/>
      <c r="M24" s="154"/>
      <c r="N24" s="177"/>
      <c r="O24" s="1"/>
    </row>
    <row r="25" spans="1:15" s="5" customFormat="1" ht="24.95" customHeight="1">
      <c r="A25" s="237"/>
      <c r="B25" s="176" t="s">
        <v>28</v>
      </c>
      <c r="C25" s="176"/>
      <c r="D25" s="109" t="s">
        <v>72</v>
      </c>
      <c r="E25" s="108">
        <v>2</v>
      </c>
      <c r="F25" s="157"/>
      <c r="G25" s="157"/>
      <c r="H25" s="158"/>
      <c r="I25" s="154"/>
      <c r="J25" s="154"/>
      <c r="K25" s="154"/>
      <c r="L25" s="154"/>
      <c r="M25" s="154"/>
      <c r="N25" s="177"/>
      <c r="O25" s="1"/>
    </row>
    <row r="26" spans="1:15" s="5" customFormat="1" ht="24.95" customHeight="1">
      <c r="A26" s="237"/>
      <c r="B26" s="176" t="s">
        <v>29</v>
      </c>
      <c r="C26" s="176" t="s">
        <v>328</v>
      </c>
      <c r="D26" s="109" t="s">
        <v>72</v>
      </c>
      <c r="E26" s="108">
        <v>2</v>
      </c>
      <c r="F26" s="157"/>
      <c r="G26" s="157"/>
      <c r="H26" s="158"/>
      <c r="I26" s="154"/>
      <c r="J26" s="154"/>
      <c r="K26" s="154"/>
      <c r="L26" s="154"/>
      <c r="M26" s="154"/>
      <c r="N26" s="177"/>
      <c r="O26" s="1"/>
    </row>
    <row r="27" spans="1:15" s="5" customFormat="1" ht="24.95" customHeight="1">
      <c r="A27" s="241"/>
      <c r="B27" s="176" t="s">
        <v>30</v>
      </c>
      <c r="C27" s="176"/>
      <c r="D27" s="109" t="s">
        <v>72</v>
      </c>
      <c r="E27" s="108">
        <v>2</v>
      </c>
      <c r="F27" s="157"/>
      <c r="G27" s="157"/>
      <c r="H27" s="158"/>
      <c r="I27" s="154"/>
      <c r="J27" s="154"/>
      <c r="K27" s="154"/>
      <c r="L27" s="154"/>
      <c r="M27" s="154"/>
      <c r="N27" s="177"/>
      <c r="O27" s="1"/>
    </row>
    <row r="28" spans="1:15" s="5" customFormat="1" ht="24.95" customHeight="1">
      <c r="A28" s="236" t="s">
        <v>31</v>
      </c>
      <c r="B28" s="176" t="s">
        <v>32</v>
      </c>
      <c r="C28" s="176"/>
      <c r="D28" s="109" t="s">
        <v>72</v>
      </c>
      <c r="E28" s="108">
        <v>2</v>
      </c>
      <c r="F28" s="157"/>
      <c r="G28" s="157"/>
      <c r="H28" s="158"/>
      <c r="I28" s="154"/>
      <c r="J28" s="154"/>
      <c r="K28" s="154"/>
      <c r="L28" s="154"/>
      <c r="M28" s="154"/>
      <c r="N28" s="177"/>
      <c r="O28" s="1"/>
    </row>
    <row r="29" spans="1:15" s="5" customFormat="1" ht="24.95" customHeight="1">
      <c r="A29" s="237"/>
      <c r="B29" s="176" t="s">
        <v>33</v>
      </c>
      <c r="C29" s="176"/>
      <c r="D29" s="109" t="s">
        <v>72</v>
      </c>
      <c r="E29" s="108">
        <v>2</v>
      </c>
      <c r="F29" s="157"/>
      <c r="G29" s="157"/>
      <c r="H29" s="158"/>
      <c r="I29" s="154"/>
      <c r="J29" s="154"/>
      <c r="K29" s="154"/>
      <c r="L29" s="154"/>
      <c r="M29" s="154"/>
      <c r="N29" s="177"/>
      <c r="O29" s="1"/>
    </row>
    <row r="30" spans="1:15" s="5" customFormat="1" ht="24.95" customHeight="1">
      <c r="A30" s="241"/>
      <c r="B30" s="176" t="s">
        <v>299</v>
      </c>
      <c r="C30" s="176"/>
      <c r="D30" s="109" t="s">
        <v>72</v>
      </c>
      <c r="E30" s="108">
        <v>2</v>
      </c>
      <c r="F30" s="157"/>
      <c r="G30" s="157"/>
      <c r="H30" s="158"/>
      <c r="I30" s="154"/>
      <c r="J30" s="154"/>
      <c r="K30" s="154"/>
      <c r="L30" s="154"/>
      <c r="M30" s="154"/>
      <c r="N30" s="177"/>
      <c r="O30" s="1"/>
    </row>
    <row r="31" spans="1:15" s="5" customFormat="1" ht="24.95" customHeight="1">
      <c r="A31" s="245" t="s">
        <v>67</v>
      </c>
      <c r="B31" s="176" t="s">
        <v>34</v>
      </c>
      <c r="C31" s="176"/>
      <c r="D31" s="109" t="s">
        <v>72</v>
      </c>
      <c r="E31" s="108">
        <v>2</v>
      </c>
      <c r="F31" s="157"/>
      <c r="G31" s="157"/>
      <c r="H31" s="158"/>
      <c r="I31" s="154"/>
      <c r="J31" s="154"/>
      <c r="K31" s="154"/>
      <c r="L31" s="154"/>
      <c r="M31" s="154"/>
      <c r="N31" s="177"/>
      <c r="O31" s="1"/>
    </row>
    <row r="32" spans="1:15" s="5" customFormat="1" ht="24.95" customHeight="1">
      <c r="A32" s="245"/>
      <c r="B32" s="176" t="s">
        <v>35</v>
      </c>
      <c r="C32" s="176"/>
      <c r="D32" s="109" t="s">
        <v>72</v>
      </c>
      <c r="E32" s="108">
        <v>2</v>
      </c>
      <c r="F32" s="157"/>
      <c r="G32" s="157"/>
      <c r="H32" s="158"/>
      <c r="I32" s="154"/>
      <c r="J32" s="154"/>
      <c r="K32" s="154"/>
      <c r="L32" s="154"/>
      <c r="M32" s="154"/>
      <c r="N32" s="177"/>
      <c r="O32" s="1"/>
    </row>
    <row r="33" spans="1:15" s="5" customFormat="1" ht="24.95" customHeight="1">
      <c r="A33" s="245"/>
      <c r="B33" s="176" t="s">
        <v>36</v>
      </c>
      <c r="C33" s="176"/>
      <c r="D33" s="109" t="s">
        <v>72</v>
      </c>
      <c r="E33" s="108">
        <v>2</v>
      </c>
      <c r="F33" s="157"/>
      <c r="G33" s="157"/>
      <c r="H33" s="158"/>
      <c r="I33" s="154"/>
      <c r="J33" s="154"/>
      <c r="K33" s="154"/>
      <c r="L33" s="154"/>
      <c r="M33" s="154"/>
      <c r="N33" s="177"/>
      <c r="O33" s="1"/>
    </row>
    <row r="34" spans="1:15" s="5" customFormat="1" ht="24.95" customHeight="1">
      <c r="A34" s="245" t="s">
        <v>67</v>
      </c>
      <c r="B34" s="176" t="s">
        <v>37</v>
      </c>
      <c r="C34" s="176"/>
      <c r="D34" s="109" t="s">
        <v>72</v>
      </c>
      <c r="E34" s="108">
        <v>2</v>
      </c>
      <c r="F34" s="157"/>
      <c r="G34" s="157"/>
      <c r="H34" s="158"/>
      <c r="I34" s="154"/>
      <c r="J34" s="154"/>
      <c r="K34" s="154"/>
      <c r="L34" s="154"/>
      <c r="M34" s="154"/>
      <c r="N34" s="177"/>
      <c r="O34" s="1"/>
    </row>
    <row r="35" spans="1:15" s="5" customFormat="1" ht="24.95" customHeight="1">
      <c r="A35" s="245"/>
      <c r="B35" s="176" t="s">
        <v>307</v>
      </c>
      <c r="C35" s="176"/>
      <c r="D35" s="109" t="s">
        <v>72</v>
      </c>
      <c r="E35" s="108">
        <v>2</v>
      </c>
      <c r="F35" s="123"/>
      <c r="G35" s="123"/>
      <c r="H35" s="158"/>
      <c r="I35" s="125"/>
      <c r="J35" s="154"/>
      <c r="K35" s="125"/>
      <c r="L35" s="154"/>
      <c r="M35" s="125"/>
      <c r="N35" s="177"/>
      <c r="O35" s="1"/>
    </row>
    <row r="36" spans="1:15" s="5" customFormat="1" ht="19.5" customHeight="1">
      <c r="A36" s="245"/>
      <c r="B36" s="176" t="s">
        <v>306</v>
      </c>
      <c r="C36" s="176"/>
      <c r="D36" s="109" t="s">
        <v>72</v>
      </c>
      <c r="E36" s="108">
        <v>2</v>
      </c>
      <c r="F36" s="157"/>
      <c r="G36" s="157"/>
      <c r="H36" s="158"/>
      <c r="I36" s="154"/>
      <c r="J36" s="154"/>
      <c r="K36" s="154"/>
      <c r="L36" s="154"/>
      <c r="M36" s="154"/>
      <c r="N36" s="177"/>
      <c r="O36" s="1"/>
    </row>
    <row r="37" spans="1:15" s="5" customFormat="1" ht="24.95" customHeight="1">
      <c r="A37" s="236" t="s">
        <v>38</v>
      </c>
      <c r="B37" s="176" t="s">
        <v>305</v>
      </c>
      <c r="C37" s="176"/>
      <c r="D37" s="109" t="s">
        <v>137</v>
      </c>
      <c r="E37" s="108">
        <v>28</v>
      </c>
      <c r="F37" s="157"/>
      <c r="G37" s="157"/>
      <c r="H37" s="158"/>
      <c r="I37" s="154"/>
      <c r="J37" s="154"/>
      <c r="K37" s="154"/>
      <c r="L37" s="154"/>
      <c r="M37" s="154"/>
      <c r="N37" s="177"/>
      <c r="O37" s="1"/>
    </row>
    <row r="38" spans="1:15" s="5" customFormat="1" ht="24.95" customHeight="1">
      <c r="A38" s="237"/>
      <c r="B38" s="176" t="s">
        <v>39</v>
      </c>
      <c r="C38" s="176"/>
      <c r="D38" s="109" t="s">
        <v>137</v>
      </c>
      <c r="E38" s="108">
        <v>2</v>
      </c>
      <c r="F38" s="157"/>
      <c r="G38" s="157"/>
      <c r="H38" s="158"/>
      <c r="I38" s="154"/>
      <c r="J38" s="154"/>
      <c r="K38" s="154"/>
      <c r="L38" s="154"/>
      <c r="M38" s="154"/>
      <c r="N38" s="177"/>
      <c r="O38" s="1"/>
    </row>
    <row r="39" spans="1:15" s="5" customFormat="1" ht="24.95" customHeight="1">
      <c r="A39" s="237"/>
      <c r="B39" s="176" t="s">
        <v>330</v>
      </c>
      <c r="C39" s="176" t="s">
        <v>333</v>
      </c>
      <c r="D39" s="109" t="s">
        <v>72</v>
      </c>
      <c r="E39" s="108">
        <v>2</v>
      </c>
      <c r="F39" s="157"/>
      <c r="G39" s="157"/>
      <c r="H39" s="158"/>
      <c r="I39" s="154"/>
      <c r="J39" s="154"/>
      <c r="K39" s="154"/>
      <c r="L39" s="154"/>
      <c r="M39" s="154"/>
      <c r="N39" s="177"/>
      <c r="O39" s="1"/>
    </row>
    <row r="40" spans="1:15" s="5" customFormat="1" ht="24.95" customHeight="1">
      <c r="A40" s="237"/>
      <c r="B40" s="176" t="s">
        <v>40</v>
      </c>
      <c r="C40" s="205" t="s">
        <v>333</v>
      </c>
      <c r="D40" s="109" t="s">
        <v>72</v>
      </c>
      <c r="E40" s="108">
        <v>26</v>
      </c>
      <c r="F40" s="157"/>
      <c r="G40" s="157"/>
      <c r="H40" s="158"/>
      <c r="I40" s="154"/>
      <c r="J40" s="154"/>
      <c r="K40" s="154"/>
      <c r="L40" s="154"/>
      <c r="M40" s="154"/>
      <c r="N40" s="177"/>
      <c r="O40" s="1"/>
    </row>
    <row r="41" spans="1:15" s="5" customFormat="1" ht="24.95" customHeight="1">
      <c r="A41" s="237"/>
      <c r="B41" s="176" t="s">
        <v>331</v>
      </c>
      <c r="C41" s="176" t="s">
        <v>334</v>
      </c>
      <c r="D41" s="109" t="s">
        <v>72</v>
      </c>
      <c r="E41" s="108">
        <v>2</v>
      </c>
      <c r="F41" s="157"/>
      <c r="G41" s="157"/>
      <c r="H41" s="158"/>
      <c r="I41" s="154"/>
      <c r="J41" s="154"/>
      <c r="K41" s="154"/>
      <c r="L41" s="154"/>
      <c r="M41" s="154"/>
      <c r="N41" s="177"/>
      <c r="O41" s="1"/>
    </row>
    <row r="42" spans="1:15" s="5" customFormat="1" ht="24.95" customHeight="1">
      <c r="A42" s="237"/>
      <c r="B42" s="176" t="s">
        <v>41</v>
      </c>
      <c r="C42" s="205" t="s">
        <v>334</v>
      </c>
      <c r="D42" s="109" t="s">
        <v>72</v>
      </c>
      <c r="E42" s="108">
        <v>26</v>
      </c>
      <c r="F42" s="157"/>
      <c r="G42" s="157"/>
      <c r="H42" s="158"/>
      <c r="I42" s="154"/>
      <c r="J42" s="154"/>
      <c r="K42" s="154"/>
      <c r="L42" s="154"/>
      <c r="M42" s="154"/>
      <c r="N42" s="177"/>
      <c r="O42" s="1"/>
    </row>
    <row r="43" spans="1:15" s="5" customFormat="1" ht="24.95" customHeight="1">
      <c r="A43" s="237"/>
      <c r="B43" s="176" t="s">
        <v>332</v>
      </c>
      <c r="C43" s="176" t="s">
        <v>335</v>
      </c>
      <c r="D43" s="109" t="s">
        <v>72</v>
      </c>
      <c r="E43" s="108">
        <v>2</v>
      </c>
      <c r="F43" s="157"/>
      <c r="G43" s="157"/>
      <c r="H43" s="158"/>
      <c r="I43" s="154"/>
      <c r="J43" s="154"/>
      <c r="K43" s="154"/>
      <c r="L43" s="154"/>
      <c r="M43" s="154"/>
      <c r="N43" s="177"/>
      <c r="O43" s="1"/>
    </row>
    <row r="44" spans="1:15" s="5" customFormat="1" ht="24.95" customHeight="1">
      <c r="A44" s="237"/>
      <c r="B44" s="176" t="s">
        <v>42</v>
      </c>
      <c r="C44" s="176" t="s">
        <v>336</v>
      </c>
      <c r="D44" s="109" t="s">
        <v>72</v>
      </c>
      <c r="E44" s="108">
        <v>26</v>
      </c>
      <c r="F44" s="157"/>
      <c r="G44" s="157"/>
      <c r="H44" s="158"/>
      <c r="I44" s="154"/>
      <c r="J44" s="154"/>
      <c r="K44" s="154"/>
      <c r="L44" s="154"/>
      <c r="M44" s="154"/>
      <c r="N44" s="177"/>
      <c r="O44" s="1"/>
    </row>
    <row r="45" spans="1:15" s="5" customFormat="1" ht="24.95" customHeight="1">
      <c r="A45" s="237"/>
      <c r="B45" s="176" t="s">
        <v>43</v>
      </c>
      <c r="C45" s="176"/>
      <c r="D45" s="109" t="s">
        <v>147</v>
      </c>
      <c r="E45" s="108">
        <v>28</v>
      </c>
      <c r="F45" s="157"/>
      <c r="G45" s="157"/>
      <c r="H45" s="158"/>
      <c r="I45" s="154"/>
      <c r="J45" s="154"/>
      <c r="K45" s="154"/>
      <c r="L45" s="154"/>
      <c r="M45" s="154"/>
      <c r="N45" s="177"/>
      <c r="O45" s="1"/>
    </row>
    <row r="46" spans="1:15" s="5" customFormat="1" ht="24" customHeight="1">
      <c r="A46" s="236" t="s">
        <v>44</v>
      </c>
      <c r="B46" s="176" t="s">
        <v>326</v>
      </c>
      <c r="C46" s="176"/>
      <c r="D46" s="109" t="s">
        <v>72</v>
      </c>
      <c r="E46" s="108">
        <f t="shared" ref="E46" si="0">IF($F46="재사용",0,1)</f>
        <v>1</v>
      </c>
      <c r="F46" s="157"/>
      <c r="G46" s="157"/>
      <c r="H46" s="158"/>
      <c r="I46" s="154"/>
      <c r="J46" s="154"/>
      <c r="K46" s="154"/>
      <c r="L46" s="154"/>
      <c r="M46" s="154"/>
      <c r="N46" s="177"/>
      <c r="O46" s="1"/>
    </row>
    <row r="47" spans="1:15" ht="24" customHeight="1">
      <c r="A47" s="237"/>
      <c r="B47" s="176" t="s">
        <v>185</v>
      </c>
      <c r="C47" s="176"/>
      <c r="D47" s="109" t="s">
        <v>147</v>
      </c>
      <c r="E47" s="108">
        <v>0</v>
      </c>
      <c r="F47" s="123"/>
      <c r="G47" s="123"/>
      <c r="H47" s="158"/>
      <c r="I47" s="125"/>
      <c r="J47" s="154"/>
      <c r="K47" s="125"/>
      <c r="L47" s="154"/>
      <c r="M47" s="125"/>
      <c r="N47" s="177"/>
    </row>
    <row r="48" spans="1:15" ht="24" customHeight="1">
      <c r="A48" s="241"/>
      <c r="B48" s="176" t="s">
        <v>186</v>
      </c>
      <c r="C48" s="176"/>
      <c r="D48" s="109" t="s">
        <v>147</v>
      </c>
      <c r="E48" s="108">
        <v>2</v>
      </c>
      <c r="F48" s="123"/>
      <c r="G48" s="123"/>
      <c r="H48" s="158"/>
      <c r="I48" s="125"/>
      <c r="J48" s="154"/>
      <c r="K48" s="125"/>
      <c r="L48" s="154"/>
      <c r="M48" s="125"/>
      <c r="N48" s="177"/>
    </row>
    <row r="49" spans="1:16" ht="24" customHeight="1">
      <c r="A49" s="176" t="s">
        <v>45</v>
      </c>
      <c r="B49" s="176" t="s">
        <v>46</v>
      </c>
      <c r="C49" s="176"/>
      <c r="D49" s="109" t="s">
        <v>147</v>
      </c>
      <c r="E49" s="108">
        <v>2</v>
      </c>
      <c r="F49" s="157"/>
      <c r="G49" s="157"/>
      <c r="H49" s="158"/>
      <c r="I49" s="154"/>
      <c r="J49" s="154"/>
      <c r="K49" s="154"/>
      <c r="L49" s="154"/>
      <c r="M49" s="154"/>
      <c r="N49" s="177"/>
    </row>
    <row r="50" spans="1:16" s="170" customFormat="1" ht="24" customHeight="1">
      <c r="A50" s="249" t="s">
        <v>318</v>
      </c>
      <c r="B50" s="250"/>
      <c r="C50" s="250"/>
      <c r="D50" s="250"/>
      <c r="E50" s="251"/>
      <c r="F50" s="168"/>
      <c r="G50" s="168"/>
      <c r="H50" s="159"/>
      <c r="I50" s="160"/>
      <c r="J50" s="160"/>
      <c r="K50" s="160"/>
      <c r="L50" s="160"/>
      <c r="M50" s="160"/>
      <c r="N50" s="178"/>
    </row>
    <row r="51" spans="1:16" ht="24" customHeight="1">
      <c r="A51" s="246" t="s">
        <v>47</v>
      </c>
      <c r="B51" s="179" t="s">
        <v>48</v>
      </c>
      <c r="C51" s="179"/>
      <c r="D51" s="174" t="s">
        <v>65</v>
      </c>
      <c r="E51" s="156">
        <v>2</v>
      </c>
      <c r="F51" s="157"/>
      <c r="G51" s="157"/>
      <c r="H51" s="158"/>
      <c r="I51" s="154"/>
      <c r="J51" s="154"/>
      <c r="K51" s="154"/>
      <c r="L51" s="154"/>
      <c r="M51" s="154"/>
      <c r="N51" s="180"/>
    </row>
    <row r="52" spans="1:16" ht="24" customHeight="1">
      <c r="A52" s="247"/>
      <c r="B52" s="179" t="s">
        <v>49</v>
      </c>
      <c r="C52" s="179"/>
      <c r="D52" s="174" t="s">
        <v>65</v>
      </c>
      <c r="E52" s="156">
        <v>2</v>
      </c>
      <c r="F52" s="157"/>
      <c r="G52" s="157"/>
      <c r="H52" s="158"/>
      <c r="I52" s="154"/>
      <c r="J52" s="154"/>
      <c r="K52" s="154"/>
      <c r="L52" s="154"/>
      <c r="M52" s="154"/>
      <c r="N52" s="180"/>
    </row>
    <row r="53" spans="1:16" ht="24" customHeight="1">
      <c r="A53" s="247"/>
      <c r="B53" s="179" t="s">
        <v>50</v>
      </c>
      <c r="C53" s="179"/>
      <c r="D53" s="174" t="s">
        <v>65</v>
      </c>
      <c r="E53" s="156">
        <v>2</v>
      </c>
      <c r="F53" s="157"/>
      <c r="G53" s="157"/>
      <c r="H53" s="158"/>
      <c r="I53" s="154"/>
      <c r="J53" s="154"/>
      <c r="K53" s="154"/>
      <c r="L53" s="154"/>
      <c r="M53" s="154"/>
      <c r="N53" s="180"/>
    </row>
    <row r="54" spans="1:16" ht="24" customHeight="1">
      <c r="A54" s="248"/>
      <c r="B54" s="179" t="s">
        <v>51</v>
      </c>
      <c r="C54" s="179"/>
      <c r="D54" s="174" t="s">
        <v>65</v>
      </c>
      <c r="E54" s="156">
        <v>2</v>
      </c>
      <c r="F54" s="157"/>
      <c r="G54" s="157"/>
      <c r="H54" s="158"/>
      <c r="I54" s="154"/>
      <c r="J54" s="154"/>
      <c r="K54" s="154"/>
      <c r="L54" s="154"/>
      <c r="M54" s="154"/>
      <c r="N54" s="180"/>
    </row>
    <row r="55" spans="1:16" ht="23.25" customHeight="1">
      <c r="A55" s="204"/>
      <c r="B55" s="176" t="s">
        <v>68</v>
      </c>
      <c r="C55" s="176"/>
      <c r="D55" s="130" t="s">
        <v>298</v>
      </c>
      <c r="E55" s="130">
        <v>2</v>
      </c>
      <c r="F55" s="123"/>
      <c r="G55" s="123"/>
      <c r="H55" s="158"/>
      <c r="I55" s="125"/>
      <c r="J55" s="154"/>
      <c r="K55" s="125"/>
      <c r="L55" s="154"/>
      <c r="M55" s="125"/>
      <c r="N55" s="177"/>
    </row>
    <row r="56" spans="1:16" ht="23.25" customHeight="1">
      <c r="A56" s="179" t="s">
        <v>54</v>
      </c>
      <c r="B56" s="179" t="s">
        <v>171</v>
      </c>
      <c r="C56" s="179"/>
      <c r="D56" s="174" t="s">
        <v>65</v>
      </c>
      <c r="E56" s="174">
        <v>2</v>
      </c>
      <c r="F56" s="157"/>
      <c r="G56" s="157"/>
      <c r="H56" s="154"/>
      <c r="I56" s="154"/>
      <c r="J56" s="154"/>
      <c r="K56" s="154"/>
      <c r="L56" s="154"/>
      <c r="M56" s="154"/>
      <c r="N56" s="180"/>
      <c r="O56" s="5"/>
    </row>
    <row r="57" spans="1:16" ht="23.25" customHeight="1">
      <c r="A57" s="179" t="s">
        <v>53</v>
      </c>
      <c r="B57" s="179" t="s">
        <v>301</v>
      </c>
      <c r="C57" s="179"/>
      <c r="D57" s="174" t="s">
        <v>65</v>
      </c>
      <c r="E57" s="174">
        <v>2</v>
      </c>
      <c r="F57" s="157"/>
      <c r="G57" s="157"/>
      <c r="H57" s="154"/>
      <c r="I57" s="154"/>
      <c r="J57" s="154"/>
      <c r="K57" s="154"/>
      <c r="L57" s="154"/>
      <c r="M57" s="154"/>
      <c r="N57" s="180"/>
      <c r="O57" s="5"/>
    </row>
    <row r="58" spans="1:16" ht="23.25" customHeight="1">
      <c r="A58" s="179" t="s">
        <v>169</v>
      </c>
      <c r="B58" s="179" t="s">
        <v>302</v>
      </c>
      <c r="C58" s="179"/>
      <c r="D58" s="174" t="s">
        <v>65</v>
      </c>
      <c r="E58" s="174">
        <v>2</v>
      </c>
      <c r="F58" s="157"/>
      <c r="G58" s="157"/>
      <c r="H58" s="154"/>
      <c r="I58" s="154"/>
      <c r="J58" s="154"/>
      <c r="K58" s="154"/>
      <c r="L58" s="154"/>
      <c r="M58" s="154"/>
      <c r="N58" s="180"/>
      <c r="O58" s="5"/>
      <c r="P58" s="6"/>
    </row>
    <row r="59" spans="1:16" ht="23.25" customHeight="1">
      <c r="A59" s="126" t="s">
        <v>106</v>
      </c>
      <c r="B59" s="127" t="s">
        <v>338</v>
      </c>
      <c r="C59" s="127"/>
      <c r="D59" s="130" t="s">
        <v>65</v>
      </c>
      <c r="E59" s="130">
        <v>2</v>
      </c>
      <c r="F59" s="157"/>
      <c r="G59" s="157"/>
      <c r="H59" s="158"/>
      <c r="I59" s="154"/>
      <c r="J59" s="154"/>
      <c r="K59" s="154"/>
      <c r="L59" s="154"/>
      <c r="M59" s="154"/>
      <c r="N59" s="177"/>
      <c r="O59" s="5"/>
    </row>
    <row r="60" spans="1:16" s="170" customFormat="1" ht="23.25" customHeight="1">
      <c r="A60" s="233" t="s">
        <v>319</v>
      </c>
      <c r="B60" s="234"/>
      <c r="C60" s="234"/>
      <c r="D60" s="234"/>
      <c r="E60" s="235"/>
      <c r="F60" s="168"/>
      <c r="G60" s="168"/>
      <c r="H60" s="159"/>
      <c r="I60" s="160"/>
      <c r="J60" s="160"/>
      <c r="K60" s="160"/>
      <c r="L60" s="160"/>
      <c r="M60" s="160"/>
      <c r="N60" s="178"/>
      <c r="O60" s="169"/>
    </row>
    <row r="61" spans="1:16" s="170" customFormat="1" ht="23.25" customHeight="1">
      <c r="A61" s="184" t="s">
        <v>172</v>
      </c>
      <c r="B61" s="184"/>
      <c r="C61" s="184"/>
      <c r="D61" s="182"/>
      <c r="E61" s="182">
        <v>2</v>
      </c>
      <c r="F61" s="168"/>
      <c r="G61" s="160"/>
      <c r="H61" s="160"/>
      <c r="I61" s="185"/>
      <c r="J61" s="160"/>
      <c r="K61" s="160"/>
      <c r="L61" s="160"/>
      <c r="M61" s="160"/>
      <c r="N61" s="178"/>
      <c r="O61" s="169"/>
    </row>
    <row r="62" spans="1:16" s="170" customFormat="1" ht="23.25" customHeight="1">
      <c r="A62" s="186" t="s">
        <v>173</v>
      </c>
      <c r="B62" s="187"/>
      <c r="C62" s="187"/>
      <c r="D62" s="182"/>
      <c r="E62" s="182">
        <v>2</v>
      </c>
      <c r="F62" s="181"/>
      <c r="G62" s="181"/>
      <c r="H62" s="160"/>
      <c r="I62" s="160"/>
      <c r="J62" s="160"/>
      <c r="K62" s="160"/>
      <c r="L62" s="160"/>
      <c r="M62" s="160"/>
      <c r="N62" s="178"/>
      <c r="O62" s="169"/>
    </row>
    <row r="63" spans="1:16" s="170" customFormat="1" ht="24" customHeight="1">
      <c r="A63" s="186" t="s">
        <v>174</v>
      </c>
      <c r="B63" s="188"/>
      <c r="C63" s="188"/>
      <c r="D63" s="182"/>
      <c r="E63" s="182">
        <v>2</v>
      </c>
      <c r="F63" s="181"/>
      <c r="G63" s="168"/>
      <c r="H63" s="160"/>
      <c r="I63" s="160"/>
      <c r="J63" s="160"/>
      <c r="K63" s="160"/>
      <c r="L63" s="160"/>
      <c r="M63" s="160"/>
      <c r="N63" s="178"/>
      <c r="O63" s="169"/>
    </row>
    <row r="70" spans="9:9">
      <c r="I70" s="6"/>
    </row>
  </sheetData>
  <mergeCells count="21">
    <mergeCell ref="A28:A30"/>
    <mergeCell ref="A31:A33"/>
    <mergeCell ref="A16:A18"/>
    <mergeCell ref="A51:A54"/>
    <mergeCell ref="A50:E50"/>
    <mergeCell ref="A60:E60"/>
    <mergeCell ref="A37:A45"/>
    <mergeCell ref="A3:B4"/>
    <mergeCell ref="A5:M5"/>
    <mergeCell ref="A14:A15"/>
    <mergeCell ref="D3:D4"/>
    <mergeCell ref="E3:E4"/>
    <mergeCell ref="F3:G3"/>
    <mergeCell ref="L3:M3"/>
    <mergeCell ref="H3:I3"/>
    <mergeCell ref="J3:K3"/>
    <mergeCell ref="A6:A12"/>
    <mergeCell ref="C3:C4"/>
    <mergeCell ref="A19:A27"/>
    <mergeCell ref="A34:A36"/>
    <mergeCell ref="A46:A48"/>
  </mergeCells>
  <phoneticPr fontId="18" type="noConversion"/>
  <pageMargins left="0.70866141732283472" right="0.39370078740157483" top="0.74803149606299213" bottom="0.35433070866141736" header="0.51181102362204722" footer="0.31496062992125984"/>
  <pageSetup paperSize="9" scale="54" fitToHeight="0" orientation="landscape" r:id="rId1"/>
  <headerFooter>
    <oddHeader>&amp;C&amp;"굴림체,굵게"&amp;14승강기 내역서</oddHeader>
    <oddFooter>&amp;L&amp;"굴림체,보통"정부대전청사 관리소 시설과&amp;C&amp;"굴림체,보통"&amp;P/&amp;N</oddFooter>
  </headerFooter>
  <rowBreaks count="1" manualBreakCount="1">
    <brk id="33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73"/>
  <sheetViews>
    <sheetView showGridLines="0" view="pageBreakPreview" zoomScale="70" zoomScaleSheetLayoutView="70" workbookViewId="0">
      <selection activeCell="O23" sqref="O23"/>
    </sheetView>
  </sheetViews>
  <sheetFormatPr defaultRowHeight="16.5"/>
  <cols>
    <col min="1" max="1" width="1.5" customWidth="1"/>
    <col min="2" max="2" width="6.125" customWidth="1"/>
    <col min="3" max="3" width="14.125" customWidth="1"/>
    <col min="4" max="4" width="38.875" bestFit="1" customWidth="1"/>
    <col min="5" max="5" width="9.5" customWidth="1"/>
    <col min="6" max="6" width="13" bestFit="1" customWidth="1"/>
    <col min="7" max="7" width="5.625" bestFit="1" customWidth="1"/>
    <col min="8" max="9" width="13" bestFit="1" customWidth="1"/>
    <col min="10" max="10" width="5.625" bestFit="1" customWidth="1"/>
    <col min="11" max="12" width="13" bestFit="1" customWidth="1"/>
    <col min="13" max="13" width="5.625" bestFit="1" customWidth="1"/>
    <col min="14" max="15" width="13" bestFit="1" customWidth="1"/>
    <col min="16" max="16" width="5.625" bestFit="1" customWidth="1"/>
    <col min="17" max="17" width="13" bestFit="1" customWidth="1"/>
    <col min="18" max="18" width="11.75" bestFit="1" customWidth="1"/>
    <col min="19" max="19" width="5.625" bestFit="1" customWidth="1"/>
    <col min="20" max="21" width="11.75" bestFit="1" customWidth="1"/>
    <col min="22" max="22" width="5.625" bestFit="1" customWidth="1"/>
    <col min="23" max="24" width="11.75" bestFit="1" customWidth="1"/>
    <col min="25" max="25" width="5.625" bestFit="1" customWidth="1"/>
    <col min="26" max="26" width="11.75" bestFit="1" customWidth="1"/>
  </cols>
  <sheetData>
    <row r="1" spans="2:26" s="19" customFormat="1" ht="21" customHeight="1">
      <c r="B1" s="17" t="s">
        <v>108</v>
      </c>
      <c r="C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</row>
    <row r="2" spans="2:26" ht="12" customHeight="1" thickBot="1"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2:26" s="21" customFormat="1" ht="21" customHeight="1">
      <c r="B3" s="269" t="s">
        <v>109</v>
      </c>
      <c r="C3" s="270"/>
      <c r="D3" s="302" t="s">
        <v>110</v>
      </c>
      <c r="E3" s="303"/>
      <c r="F3" s="304" t="s">
        <v>111</v>
      </c>
      <c r="G3" s="305"/>
      <c r="H3" s="306"/>
      <c r="I3" s="304" t="s">
        <v>111</v>
      </c>
      <c r="J3" s="305"/>
      <c r="K3" s="306"/>
      <c r="L3" s="304" t="s">
        <v>112</v>
      </c>
      <c r="M3" s="305"/>
      <c r="N3" s="306"/>
      <c r="O3" s="304" t="s">
        <v>113</v>
      </c>
      <c r="P3" s="305"/>
      <c r="Q3" s="306"/>
      <c r="R3" s="304" t="s">
        <v>111</v>
      </c>
      <c r="S3" s="305"/>
      <c r="T3" s="306"/>
      <c r="U3" s="304" t="s">
        <v>114</v>
      </c>
      <c r="V3" s="305"/>
      <c r="W3" s="306"/>
      <c r="X3" s="304" t="s">
        <v>114</v>
      </c>
      <c r="Y3" s="305"/>
      <c r="Z3" s="306"/>
    </row>
    <row r="4" spans="2:26" s="21" customFormat="1">
      <c r="B4" s="271"/>
      <c r="C4" s="272"/>
      <c r="D4" s="294" t="s">
        <v>115</v>
      </c>
      <c r="E4" s="295"/>
      <c r="F4" s="299" t="s">
        <v>116</v>
      </c>
      <c r="G4" s="300"/>
      <c r="H4" s="301"/>
      <c r="I4" s="299" t="s">
        <v>117</v>
      </c>
      <c r="J4" s="300"/>
      <c r="K4" s="301"/>
      <c r="L4" s="299">
        <v>7</v>
      </c>
      <c r="M4" s="300"/>
      <c r="N4" s="301"/>
      <c r="O4" s="299">
        <v>8</v>
      </c>
      <c r="P4" s="300"/>
      <c r="Q4" s="301"/>
      <c r="R4" s="299" t="s">
        <v>118</v>
      </c>
      <c r="S4" s="300"/>
      <c r="T4" s="301"/>
      <c r="U4" s="299">
        <v>11</v>
      </c>
      <c r="V4" s="300"/>
      <c r="W4" s="301"/>
      <c r="X4" s="299">
        <v>24</v>
      </c>
      <c r="Y4" s="300"/>
      <c r="Z4" s="301"/>
    </row>
    <row r="5" spans="2:26" s="21" customFormat="1" ht="18" customHeight="1">
      <c r="B5" s="271"/>
      <c r="C5" s="272"/>
      <c r="D5" s="289" t="s">
        <v>119</v>
      </c>
      <c r="E5" s="290"/>
      <c r="F5" s="291" t="s">
        <v>120</v>
      </c>
      <c r="G5" s="292"/>
      <c r="H5" s="293"/>
      <c r="I5" s="291" t="s">
        <v>120</v>
      </c>
      <c r="J5" s="292"/>
      <c r="K5" s="293"/>
      <c r="L5" s="291" t="s">
        <v>121</v>
      </c>
      <c r="M5" s="292"/>
      <c r="N5" s="293"/>
      <c r="O5" s="291" t="s">
        <v>120</v>
      </c>
      <c r="P5" s="292"/>
      <c r="Q5" s="293"/>
      <c r="R5" s="291" t="s">
        <v>122</v>
      </c>
      <c r="S5" s="292"/>
      <c r="T5" s="293"/>
      <c r="U5" s="291" t="s">
        <v>123</v>
      </c>
      <c r="V5" s="292"/>
      <c r="W5" s="293"/>
      <c r="X5" s="291" t="s">
        <v>124</v>
      </c>
      <c r="Y5" s="292"/>
      <c r="Z5" s="293"/>
    </row>
    <row r="6" spans="2:26" s="21" customFormat="1" ht="18" customHeight="1">
      <c r="B6" s="271"/>
      <c r="C6" s="272"/>
      <c r="D6" s="294" t="s">
        <v>125</v>
      </c>
      <c r="E6" s="295"/>
      <c r="F6" s="296">
        <v>180</v>
      </c>
      <c r="G6" s="297"/>
      <c r="H6" s="298"/>
      <c r="I6" s="296">
        <v>180</v>
      </c>
      <c r="J6" s="297"/>
      <c r="K6" s="298"/>
      <c r="L6" s="296">
        <v>150</v>
      </c>
      <c r="M6" s="297"/>
      <c r="N6" s="298"/>
      <c r="O6" s="296">
        <v>150</v>
      </c>
      <c r="P6" s="297"/>
      <c r="Q6" s="298"/>
      <c r="R6" s="296">
        <v>60</v>
      </c>
      <c r="S6" s="297"/>
      <c r="T6" s="298"/>
      <c r="U6" s="296">
        <v>45</v>
      </c>
      <c r="V6" s="297"/>
      <c r="W6" s="298"/>
      <c r="X6" s="296">
        <v>30</v>
      </c>
      <c r="Y6" s="297"/>
      <c r="Z6" s="298"/>
    </row>
    <row r="7" spans="2:26" s="21" customFormat="1" ht="18" customHeight="1">
      <c r="B7" s="271"/>
      <c r="C7" s="272"/>
      <c r="D7" s="294" t="s">
        <v>126</v>
      </c>
      <c r="E7" s="295"/>
      <c r="F7" s="296">
        <v>19</v>
      </c>
      <c r="G7" s="297"/>
      <c r="H7" s="298"/>
      <c r="I7" s="296">
        <v>23</v>
      </c>
      <c r="J7" s="297"/>
      <c r="K7" s="298"/>
      <c r="L7" s="296">
        <v>25</v>
      </c>
      <c r="M7" s="297"/>
      <c r="N7" s="298"/>
      <c r="O7" s="296">
        <v>25</v>
      </c>
      <c r="P7" s="297"/>
      <c r="Q7" s="298"/>
      <c r="R7" s="296">
        <v>6</v>
      </c>
      <c r="S7" s="297"/>
      <c r="T7" s="298"/>
      <c r="U7" s="296">
        <v>2</v>
      </c>
      <c r="V7" s="297"/>
      <c r="W7" s="298"/>
      <c r="X7" s="296">
        <v>2</v>
      </c>
      <c r="Y7" s="297"/>
      <c r="Z7" s="298"/>
    </row>
    <row r="8" spans="2:26" s="21" customFormat="1" ht="18" customHeight="1" thickBot="1">
      <c r="B8" s="273"/>
      <c r="C8" s="274"/>
      <c r="D8" s="275" t="s">
        <v>127</v>
      </c>
      <c r="E8" s="276"/>
      <c r="F8" s="277">
        <v>3</v>
      </c>
      <c r="G8" s="278"/>
      <c r="H8" s="279"/>
      <c r="I8" s="277">
        <v>3</v>
      </c>
      <c r="J8" s="278"/>
      <c r="K8" s="279"/>
      <c r="L8" s="277">
        <v>1</v>
      </c>
      <c r="M8" s="278"/>
      <c r="N8" s="279"/>
      <c r="O8" s="277">
        <v>1</v>
      </c>
      <c r="P8" s="278"/>
      <c r="Q8" s="279"/>
      <c r="R8" s="277">
        <v>2</v>
      </c>
      <c r="S8" s="278"/>
      <c r="T8" s="279"/>
      <c r="U8" s="277">
        <v>1</v>
      </c>
      <c r="V8" s="278"/>
      <c r="W8" s="279"/>
      <c r="X8" s="277">
        <v>1</v>
      </c>
      <c r="Y8" s="278"/>
      <c r="Z8" s="279"/>
    </row>
    <row r="9" spans="2:26" s="21" customFormat="1" ht="18" customHeight="1">
      <c r="B9" s="22" t="s">
        <v>128</v>
      </c>
      <c r="C9" s="23" t="s">
        <v>129</v>
      </c>
      <c r="D9" s="24" t="s">
        <v>130</v>
      </c>
      <c r="E9" s="25" t="s">
        <v>131</v>
      </c>
      <c r="F9" s="23" t="s">
        <v>132</v>
      </c>
      <c r="G9" s="23" t="s">
        <v>133</v>
      </c>
      <c r="H9" s="26" t="s">
        <v>134</v>
      </c>
      <c r="I9" s="23" t="s">
        <v>132</v>
      </c>
      <c r="J9" s="23" t="s">
        <v>133</v>
      </c>
      <c r="K9" s="26" t="s">
        <v>134</v>
      </c>
      <c r="L9" s="23" t="s">
        <v>132</v>
      </c>
      <c r="M9" s="23" t="s">
        <v>133</v>
      </c>
      <c r="N9" s="26" t="s">
        <v>134</v>
      </c>
      <c r="O9" s="23" t="s">
        <v>132</v>
      </c>
      <c r="P9" s="23" t="s">
        <v>133</v>
      </c>
      <c r="Q9" s="26" t="s">
        <v>134</v>
      </c>
      <c r="R9" s="23" t="s">
        <v>132</v>
      </c>
      <c r="S9" s="23" t="s">
        <v>133</v>
      </c>
      <c r="T9" s="26" t="s">
        <v>134</v>
      </c>
      <c r="U9" s="23" t="s">
        <v>132</v>
      </c>
      <c r="V9" s="23" t="s">
        <v>133</v>
      </c>
      <c r="W9" s="26" t="s">
        <v>134</v>
      </c>
      <c r="X9" s="23" t="s">
        <v>132</v>
      </c>
      <c r="Y9" s="23" t="s">
        <v>133</v>
      </c>
      <c r="Z9" s="26" t="s">
        <v>134</v>
      </c>
    </row>
    <row r="10" spans="2:26" s="21" customFormat="1" ht="18" customHeight="1">
      <c r="B10" s="27">
        <v>1</v>
      </c>
      <c r="C10" s="28" t="s">
        <v>135</v>
      </c>
      <c r="D10" s="29" t="s">
        <v>136</v>
      </c>
      <c r="E10" s="30" t="s">
        <v>137</v>
      </c>
      <c r="F10" s="31">
        <v>12000000</v>
      </c>
      <c r="G10" s="32">
        <f t="shared" ref="G10:G16" si="0">IF($E10="재사용",0,1)</f>
        <v>1</v>
      </c>
      <c r="H10" s="33">
        <f t="shared" ref="H10:H58" si="1">F10*G10</f>
        <v>12000000</v>
      </c>
      <c r="I10" s="31">
        <v>12000000</v>
      </c>
      <c r="J10" s="32">
        <f t="shared" ref="J10:J16" si="2">IF($E10="재사용",0,1)</f>
        <v>1</v>
      </c>
      <c r="K10" s="33">
        <f t="shared" ref="K10:K58" si="3">I10*J10</f>
        <v>12000000</v>
      </c>
      <c r="L10" s="31">
        <v>12500000</v>
      </c>
      <c r="M10" s="32">
        <f t="shared" ref="M10:M16" si="4">IF($E10="재사용",0,1)</f>
        <v>1</v>
      </c>
      <c r="N10" s="33">
        <f t="shared" ref="N10:N58" si="5">L10*M10</f>
        <v>12500000</v>
      </c>
      <c r="O10" s="31">
        <v>12500000</v>
      </c>
      <c r="P10" s="32">
        <f t="shared" ref="P10:P16" si="6">IF($E10="재사용",0,1)</f>
        <v>1</v>
      </c>
      <c r="Q10" s="33">
        <f t="shared" ref="Q10:Q58" si="7">O10*P10</f>
        <v>12500000</v>
      </c>
      <c r="R10" s="31">
        <v>5600000</v>
      </c>
      <c r="S10" s="32">
        <f t="shared" ref="S10:S16" si="8">IF($E10="재사용",0,1)</f>
        <v>1</v>
      </c>
      <c r="T10" s="33">
        <f t="shared" ref="T10:T58" si="9">R10*S10</f>
        <v>5600000</v>
      </c>
      <c r="U10" s="31">
        <v>6200000</v>
      </c>
      <c r="V10" s="32">
        <f t="shared" ref="V10:V16" si="10">IF($E10="재사용",0,1)</f>
        <v>1</v>
      </c>
      <c r="W10" s="33">
        <f t="shared" ref="W10:W59" si="11">U10*V10</f>
        <v>6200000</v>
      </c>
      <c r="X10" s="31">
        <v>6800000</v>
      </c>
      <c r="Y10" s="32">
        <f t="shared" ref="Y10:Y16" si="12">IF($E10="재사용",0,1)</f>
        <v>1</v>
      </c>
      <c r="Z10" s="33">
        <f t="shared" ref="Z10:Z59" si="13">X10*Y10</f>
        <v>6800000</v>
      </c>
    </row>
    <row r="11" spans="2:26" s="21" customFormat="1" ht="18" customHeight="1">
      <c r="B11" s="34">
        <v>2</v>
      </c>
      <c r="C11" s="35"/>
      <c r="D11" s="36" t="s">
        <v>71</v>
      </c>
      <c r="E11" s="37" t="s">
        <v>72</v>
      </c>
      <c r="F11" s="38">
        <v>10800000</v>
      </c>
      <c r="G11" s="39">
        <f t="shared" si="0"/>
        <v>1</v>
      </c>
      <c r="H11" s="40">
        <f t="shared" si="1"/>
        <v>10800000</v>
      </c>
      <c r="I11" s="38">
        <v>10800000</v>
      </c>
      <c r="J11" s="39">
        <f t="shared" si="2"/>
        <v>1</v>
      </c>
      <c r="K11" s="40">
        <f t="shared" si="3"/>
        <v>10800000</v>
      </c>
      <c r="L11" s="38">
        <v>11500000</v>
      </c>
      <c r="M11" s="39">
        <f t="shared" si="4"/>
        <v>1</v>
      </c>
      <c r="N11" s="40">
        <f t="shared" si="5"/>
        <v>11500000</v>
      </c>
      <c r="O11" s="38">
        <v>11500000</v>
      </c>
      <c r="P11" s="39">
        <f t="shared" si="6"/>
        <v>1</v>
      </c>
      <c r="Q11" s="40">
        <f t="shared" si="7"/>
        <v>11500000</v>
      </c>
      <c r="R11" s="38">
        <v>4900000</v>
      </c>
      <c r="S11" s="39">
        <f t="shared" si="8"/>
        <v>1</v>
      </c>
      <c r="T11" s="40">
        <f t="shared" si="9"/>
        <v>4900000</v>
      </c>
      <c r="U11" s="38">
        <v>5400000</v>
      </c>
      <c r="V11" s="39">
        <f t="shared" si="10"/>
        <v>1</v>
      </c>
      <c r="W11" s="40">
        <f t="shared" si="11"/>
        <v>5400000</v>
      </c>
      <c r="X11" s="38">
        <v>5800000</v>
      </c>
      <c r="Y11" s="39">
        <f t="shared" si="12"/>
        <v>1</v>
      </c>
      <c r="Z11" s="40">
        <f t="shared" si="13"/>
        <v>5800000</v>
      </c>
    </row>
    <row r="12" spans="2:26" s="21" customFormat="1" ht="18" customHeight="1">
      <c r="B12" s="41">
        <v>3</v>
      </c>
      <c r="C12" s="35"/>
      <c r="D12" s="36" t="s">
        <v>73</v>
      </c>
      <c r="E12" s="37" t="s">
        <v>72</v>
      </c>
      <c r="F12" s="38">
        <v>450000</v>
      </c>
      <c r="G12" s="39">
        <f t="shared" si="0"/>
        <v>1</v>
      </c>
      <c r="H12" s="40">
        <f t="shared" si="1"/>
        <v>450000</v>
      </c>
      <c r="I12" s="38">
        <v>450000</v>
      </c>
      <c r="J12" s="39">
        <f t="shared" si="2"/>
        <v>1</v>
      </c>
      <c r="K12" s="40">
        <f t="shared" si="3"/>
        <v>450000</v>
      </c>
      <c r="L12" s="38">
        <v>450000</v>
      </c>
      <c r="M12" s="39">
        <f t="shared" si="4"/>
        <v>1</v>
      </c>
      <c r="N12" s="40">
        <f t="shared" si="5"/>
        <v>450000</v>
      </c>
      <c r="O12" s="38">
        <v>450000</v>
      </c>
      <c r="P12" s="39">
        <f t="shared" si="6"/>
        <v>1</v>
      </c>
      <c r="Q12" s="40">
        <f t="shared" si="7"/>
        <v>450000</v>
      </c>
      <c r="R12" s="38">
        <v>350000</v>
      </c>
      <c r="S12" s="39">
        <f t="shared" si="8"/>
        <v>1</v>
      </c>
      <c r="T12" s="40">
        <f t="shared" si="9"/>
        <v>350000</v>
      </c>
      <c r="U12" s="38">
        <v>300000</v>
      </c>
      <c r="V12" s="39">
        <f t="shared" si="10"/>
        <v>1</v>
      </c>
      <c r="W12" s="40">
        <f t="shared" si="11"/>
        <v>300000</v>
      </c>
      <c r="X12" s="38">
        <v>320000</v>
      </c>
      <c r="Y12" s="39">
        <f t="shared" si="12"/>
        <v>1</v>
      </c>
      <c r="Z12" s="40">
        <f t="shared" si="13"/>
        <v>320000</v>
      </c>
    </row>
    <row r="13" spans="2:26" s="21" customFormat="1" ht="18" customHeight="1">
      <c r="B13" s="41">
        <v>4</v>
      </c>
      <c r="C13" s="35"/>
      <c r="D13" s="36" t="s">
        <v>74</v>
      </c>
      <c r="E13" s="37" t="s">
        <v>72</v>
      </c>
      <c r="F13" s="38">
        <v>230000</v>
      </c>
      <c r="G13" s="39">
        <f t="shared" si="0"/>
        <v>1</v>
      </c>
      <c r="H13" s="40">
        <f t="shared" si="1"/>
        <v>230000</v>
      </c>
      <c r="I13" s="38">
        <v>230000</v>
      </c>
      <c r="J13" s="39">
        <f t="shared" si="2"/>
        <v>1</v>
      </c>
      <c r="K13" s="40">
        <f t="shared" si="3"/>
        <v>230000</v>
      </c>
      <c r="L13" s="38">
        <v>230000</v>
      </c>
      <c r="M13" s="39">
        <f t="shared" si="4"/>
        <v>1</v>
      </c>
      <c r="N13" s="40">
        <f t="shared" si="5"/>
        <v>230000</v>
      </c>
      <c r="O13" s="38">
        <v>230000</v>
      </c>
      <c r="P13" s="39">
        <f t="shared" si="6"/>
        <v>1</v>
      </c>
      <c r="Q13" s="40">
        <f t="shared" si="7"/>
        <v>230000</v>
      </c>
      <c r="R13" s="38">
        <v>200000</v>
      </c>
      <c r="S13" s="39">
        <f t="shared" si="8"/>
        <v>1</v>
      </c>
      <c r="T13" s="40">
        <f t="shared" si="9"/>
        <v>200000</v>
      </c>
      <c r="U13" s="38">
        <v>200000</v>
      </c>
      <c r="V13" s="39">
        <f t="shared" si="10"/>
        <v>1</v>
      </c>
      <c r="W13" s="40">
        <f t="shared" si="11"/>
        <v>200000</v>
      </c>
      <c r="X13" s="38">
        <v>200000</v>
      </c>
      <c r="Y13" s="39">
        <f t="shared" si="12"/>
        <v>1</v>
      </c>
      <c r="Z13" s="40">
        <f t="shared" si="13"/>
        <v>200000</v>
      </c>
    </row>
    <row r="14" spans="2:26" s="21" customFormat="1" ht="18" customHeight="1">
      <c r="B14" s="41">
        <v>5</v>
      </c>
      <c r="C14" s="35"/>
      <c r="D14" s="36" t="s">
        <v>75</v>
      </c>
      <c r="E14" s="37" t="s">
        <v>72</v>
      </c>
      <c r="F14" s="38">
        <v>1250000</v>
      </c>
      <c r="G14" s="39">
        <f t="shared" si="0"/>
        <v>1</v>
      </c>
      <c r="H14" s="40">
        <f t="shared" si="1"/>
        <v>1250000</v>
      </c>
      <c r="I14" s="38">
        <v>1250000</v>
      </c>
      <c r="J14" s="39">
        <f t="shared" si="2"/>
        <v>1</v>
      </c>
      <c r="K14" s="40">
        <f t="shared" si="3"/>
        <v>1250000</v>
      </c>
      <c r="L14" s="38">
        <v>1250000</v>
      </c>
      <c r="M14" s="39">
        <f t="shared" si="4"/>
        <v>1</v>
      </c>
      <c r="N14" s="40">
        <f t="shared" si="5"/>
        <v>1250000</v>
      </c>
      <c r="O14" s="38">
        <v>1250000</v>
      </c>
      <c r="P14" s="39">
        <f t="shared" si="6"/>
        <v>1</v>
      </c>
      <c r="Q14" s="40">
        <f t="shared" si="7"/>
        <v>1250000</v>
      </c>
      <c r="R14" s="38">
        <v>750000</v>
      </c>
      <c r="S14" s="39">
        <f t="shared" si="8"/>
        <v>1</v>
      </c>
      <c r="T14" s="40">
        <f t="shared" si="9"/>
        <v>750000</v>
      </c>
      <c r="U14" s="38">
        <v>550000</v>
      </c>
      <c r="V14" s="39">
        <f t="shared" si="10"/>
        <v>1</v>
      </c>
      <c r="W14" s="40">
        <f t="shared" si="11"/>
        <v>550000</v>
      </c>
      <c r="X14" s="38">
        <v>550000</v>
      </c>
      <c r="Y14" s="39">
        <f t="shared" si="12"/>
        <v>1</v>
      </c>
      <c r="Z14" s="40">
        <f t="shared" si="13"/>
        <v>550000</v>
      </c>
    </row>
    <row r="15" spans="2:26" s="21" customFormat="1" ht="18" customHeight="1">
      <c r="B15" s="41">
        <v>6</v>
      </c>
      <c r="C15" s="35"/>
      <c r="D15" s="36" t="s">
        <v>76</v>
      </c>
      <c r="E15" s="37" t="s">
        <v>72</v>
      </c>
      <c r="F15" s="38">
        <v>380000</v>
      </c>
      <c r="G15" s="39">
        <f t="shared" si="0"/>
        <v>1</v>
      </c>
      <c r="H15" s="40">
        <f t="shared" si="1"/>
        <v>380000</v>
      </c>
      <c r="I15" s="38">
        <v>380000</v>
      </c>
      <c r="J15" s="39">
        <f t="shared" si="2"/>
        <v>1</v>
      </c>
      <c r="K15" s="40">
        <f t="shared" si="3"/>
        <v>380000</v>
      </c>
      <c r="L15" s="38">
        <v>380000</v>
      </c>
      <c r="M15" s="39">
        <f t="shared" si="4"/>
        <v>1</v>
      </c>
      <c r="N15" s="40">
        <f t="shared" si="5"/>
        <v>380000</v>
      </c>
      <c r="O15" s="38">
        <v>380000</v>
      </c>
      <c r="P15" s="39">
        <f t="shared" si="6"/>
        <v>1</v>
      </c>
      <c r="Q15" s="40">
        <f t="shared" si="7"/>
        <v>380000</v>
      </c>
      <c r="R15" s="38">
        <v>280000</v>
      </c>
      <c r="S15" s="39">
        <f t="shared" si="8"/>
        <v>1</v>
      </c>
      <c r="T15" s="40">
        <f t="shared" si="9"/>
        <v>280000</v>
      </c>
      <c r="U15" s="38">
        <v>250000</v>
      </c>
      <c r="V15" s="39">
        <f t="shared" si="10"/>
        <v>1</v>
      </c>
      <c r="W15" s="40">
        <f t="shared" si="11"/>
        <v>250000</v>
      </c>
      <c r="X15" s="38">
        <v>260000</v>
      </c>
      <c r="Y15" s="39">
        <f t="shared" si="12"/>
        <v>1</v>
      </c>
      <c r="Z15" s="40">
        <f t="shared" si="13"/>
        <v>260000</v>
      </c>
    </row>
    <row r="16" spans="2:26" s="21" customFormat="1" ht="18" customHeight="1">
      <c r="B16" s="34">
        <v>7</v>
      </c>
      <c r="C16" s="35"/>
      <c r="D16" s="42" t="s">
        <v>77</v>
      </c>
      <c r="E16" s="43" t="s">
        <v>72</v>
      </c>
      <c r="F16" s="44"/>
      <c r="G16" s="45">
        <f t="shared" si="0"/>
        <v>1</v>
      </c>
      <c r="H16" s="46">
        <f t="shared" si="1"/>
        <v>0</v>
      </c>
      <c r="I16" s="44"/>
      <c r="J16" s="45">
        <f t="shared" si="2"/>
        <v>1</v>
      </c>
      <c r="K16" s="46">
        <f t="shared" si="3"/>
        <v>0</v>
      </c>
      <c r="L16" s="44"/>
      <c r="M16" s="45">
        <f t="shared" si="4"/>
        <v>1</v>
      </c>
      <c r="N16" s="46">
        <f t="shared" si="5"/>
        <v>0</v>
      </c>
      <c r="O16" s="44"/>
      <c r="P16" s="45">
        <f t="shared" si="6"/>
        <v>1</v>
      </c>
      <c r="Q16" s="46">
        <f t="shared" si="7"/>
        <v>0</v>
      </c>
      <c r="R16" s="44"/>
      <c r="S16" s="45">
        <f t="shared" si="8"/>
        <v>1</v>
      </c>
      <c r="T16" s="46">
        <f t="shared" si="9"/>
        <v>0</v>
      </c>
      <c r="U16" s="44"/>
      <c r="V16" s="45">
        <f t="shared" si="10"/>
        <v>1</v>
      </c>
      <c r="W16" s="46">
        <f t="shared" si="11"/>
        <v>0</v>
      </c>
      <c r="X16" s="44"/>
      <c r="Y16" s="45">
        <f t="shared" si="12"/>
        <v>1</v>
      </c>
      <c r="Z16" s="46">
        <f t="shared" si="13"/>
        <v>0</v>
      </c>
    </row>
    <row r="17" spans="2:26" s="21" customFormat="1" ht="18" customHeight="1">
      <c r="B17" s="47">
        <v>8</v>
      </c>
      <c r="C17" s="48" t="s">
        <v>78</v>
      </c>
      <c r="D17" s="49" t="s">
        <v>79</v>
      </c>
      <c r="E17" s="50" t="s">
        <v>70</v>
      </c>
      <c r="F17" s="51">
        <v>4800000</v>
      </c>
      <c r="G17" s="52">
        <v>1</v>
      </c>
      <c r="H17" s="53">
        <f t="shared" si="1"/>
        <v>4800000</v>
      </c>
      <c r="I17" s="51">
        <v>4800000</v>
      </c>
      <c r="J17" s="52">
        <v>1</v>
      </c>
      <c r="K17" s="53">
        <f t="shared" si="3"/>
        <v>4800000</v>
      </c>
      <c r="L17" s="51">
        <v>4500000</v>
      </c>
      <c r="M17" s="52">
        <v>1</v>
      </c>
      <c r="N17" s="53">
        <f t="shared" si="5"/>
        <v>4500000</v>
      </c>
      <c r="O17" s="51">
        <v>4800000</v>
      </c>
      <c r="P17" s="52">
        <v>1</v>
      </c>
      <c r="Q17" s="53">
        <f t="shared" si="7"/>
        <v>4800000</v>
      </c>
      <c r="R17" s="51">
        <v>3800000</v>
      </c>
      <c r="S17" s="52">
        <v>1</v>
      </c>
      <c r="T17" s="53">
        <f t="shared" si="9"/>
        <v>3800000</v>
      </c>
      <c r="U17" s="51">
        <v>3200000</v>
      </c>
      <c r="V17" s="52">
        <v>1</v>
      </c>
      <c r="W17" s="53">
        <f t="shared" si="11"/>
        <v>3200000</v>
      </c>
      <c r="X17" s="51">
        <v>3600000</v>
      </c>
      <c r="Y17" s="52">
        <v>1</v>
      </c>
      <c r="Z17" s="53">
        <f t="shared" si="13"/>
        <v>3600000</v>
      </c>
    </row>
    <row r="18" spans="2:26" s="21" customFormat="1" ht="18" customHeight="1">
      <c r="B18" s="54">
        <v>9</v>
      </c>
      <c r="C18" s="55" t="s">
        <v>80</v>
      </c>
      <c r="D18" s="56" t="s">
        <v>81</v>
      </c>
      <c r="E18" s="57" t="s">
        <v>72</v>
      </c>
      <c r="F18" s="58">
        <v>1400000</v>
      </c>
      <c r="G18" s="59">
        <f t="shared" ref="G18:G38" si="14">IF($E18="재사용",0,1)</f>
        <v>1</v>
      </c>
      <c r="H18" s="60">
        <f t="shared" si="1"/>
        <v>1400000</v>
      </c>
      <c r="I18" s="58">
        <v>1400000</v>
      </c>
      <c r="J18" s="59">
        <f t="shared" ref="J18:J38" si="15">IF($E18="재사용",0,1)</f>
        <v>1</v>
      </c>
      <c r="K18" s="60">
        <f t="shared" si="3"/>
        <v>1400000</v>
      </c>
      <c r="L18" s="58">
        <v>1400000</v>
      </c>
      <c r="M18" s="59">
        <f t="shared" ref="M18:M38" si="16">IF($E18="재사용",0,1)</f>
        <v>1</v>
      </c>
      <c r="N18" s="60">
        <f t="shared" si="5"/>
        <v>1400000</v>
      </c>
      <c r="O18" s="58">
        <v>1400000</v>
      </c>
      <c r="P18" s="59">
        <f t="shared" ref="P18:P38" si="17">IF($E18="재사용",0,1)</f>
        <v>1</v>
      </c>
      <c r="Q18" s="60">
        <f t="shared" si="7"/>
        <v>1400000</v>
      </c>
      <c r="R18" s="58">
        <v>800000</v>
      </c>
      <c r="S18" s="59">
        <f t="shared" ref="S18:S38" si="18">IF($E18="재사용",0,1)</f>
        <v>1</v>
      </c>
      <c r="T18" s="60">
        <f t="shared" si="9"/>
        <v>800000</v>
      </c>
      <c r="U18" s="58">
        <v>800000</v>
      </c>
      <c r="V18" s="59">
        <f t="shared" ref="V18:V38" si="19">IF($E18="재사용",0,1)</f>
        <v>1</v>
      </c>
      <c r="W18" s="60">
        <f t="shared" si="11"/>
        <v>800000</v>
      </c>
      <c r="X18" s="58">
        <v>800000</v>
      </c>
      <c r="Y18" s="59">
        <f t="shared" ref="Y18:Y38" si="20">IF($E18="재사용",0,1)</f>
        <v>1</v>
      </c>
      <c r="Z18" s="60">
        <f t="shared" si="13"/>
        <v>800000</v>
      </c>
    </row>
    <row r="19" spans="2:26" s="21" customFormat="1" ht="18" customHeight="1">
      <c r="B19" s="61">
        <v>10</v>
      </c>
      <c r="C19" s="62"/>
      <c r="D19" s="63" t="s">
        <v>82</v>
      </c>
      <c r="E19" s="64" t="s">
        <v>72</v>
      </c>
      <c r="F19" s="65">
        <v>800000</v>
      </c>
      <c r="G19" s="66">
        <f t="shared" si="14"/>
        <v>1</v>
      </c>
      <c r="H19" s="67">
        <f t="shared" si="1"/>
        <v>800000</v>
      </c>
      <c r="I19" s="65">
        <v>800000</v>
      </c>
      <c r="J19" s="66">
        <f t="shared" si="15"/>
        <v>1</v>
      </c>
      <c r="K19" s="67">
        <f t="shared" si="3"/>
        <v>800000</v>
      </c>
      <c r="L19" s="65">
        <v>800000</v>
      </c>
      <c r="M19" s="66">
        <f t="shared" si="16"/>
        <v>1</v>
      </c>
      <c r="N19" s="67">
        <f t="shared" si="5"/>
        <v>800000</v>
      </c>
      <c r="O19" s="65">
        <v>800000</v>
      </c>
      <c r="P19" s="66">
        <f t="shared" si="17"/>
        <v>1</v>
      </c>
      <c r="Q19" s="67">
        <f t="shared" si="7"/>
        <v>800000</v>
      </c>
      <c r="R19" s="65">
        <v>600000</v>
      </c>
      <c r="S19" s="66">
        <f t="shared" si="18"/>
        <v>1</v>
      </c>
      <c r="T19" s="67">
        <f t="shared" si="9"/>
        <v>600000</v>
      </c>
      <c r="U19" s="65">
        <v>600000</v>
      </c>
      <c r="V19" s="66">
        <f t="shared" si="19"/>
        <v>1</v>
      </c>
      <c r="W19" s="67">
        <f t="shared" si="11"/>
        <v>600000</v>
      </c>
      <c r="X19" s="65">
        <v>600000</v>
      </c>
      <c r="Y19" s="66">
        <f t="shared" si="20"/>
        <v>1</v>
      </c>
      <c r="Z19" s="67">
        <f t="shared" si="13"/>
        <v>600000</v>
      </c>
    </row>
    <row r="20" spans="2:26" s="21" customFormat="1" ht="18" customHeight="1">
      <c r="B20" s="54">
        <v>11</v>
      </c>
      <c r="C20" s="35" t="s">
        <v>83</v>
      </c>
      <c r="D20" s="56" t="s">
        <v>84</v>
      </c>
      <c r="E20" s="57" t="s">
        <v>72</v>
      </c>
      <c r="F20" s="68">
        <v>2200000</v>
      </c>
      <c r="G20" s="59">
        <f t="shared" si="14"/>
        <v>1</v>
      </c>
      <c r="H20" s="60">
        <f t="shared" si="1"/>
        <v>2200000</v>
      </c>
      <c r="I20" s="68">
        <v>2200000</v>
      </c>
      <c r="J20" s="59">
        <f t="shared" si="15"/>
        <v>1</v>
      </c>
      <c r="K20" s="60">
        <f t="shared" si="3"/>
        <v>2200000</v>
      </c>
      <c r="L20" s="68">
        <v>2000000</v>
      </c>
      <c r="M20" s="59">
        <f t="shared" si="16"/>
        <v>1</v>
      </c>
      <c r="N20" s="60">
        <f t="shared" si="5"/>
        <v>2000000</v>
      </c>
      <c r="O20" s="68">
        <v>2000000</v>
      </c>
      <c r="P20" s="59">
        <f t="shared" si="17"/>
        <v>1</v>
      </c>
      <c r="Q20" s="60">
        <f t="shared" si="7"/>
        <v>2000000</v>
      </c>
      <c r="R20" s="68">
        <v>1400000</v>
      </c>
      <c r="S20" s="59">
        <f t="shared" si="18"/>
        <v>1</v>
      </c>
      <c r="T20" s="60">
        <f t="shared" si="9"/>
        <v>1400000</v>
      </c>
      <c r="U20" s="68">
        <v>1200000</v>
      </c>
      <c r="V20" s="59">
        <f t="shared" si="19"/>
        <v>1</v>
      </c>
      <c r="W20" s="60">
        <f t="shared" si="11"/>
        <v>1200000</v>
      </c>
      <c r="X20" s="68">
        <v>1300000</v>
      </c>
      <c r="Y20" s="59">
        <f t="shared" si="20"/>
        <v>1</v>
      </c>
      <c r="Z20" s="60">
        <f t="shared" si="13"/>
        <v>1300000</v>
      </c>
    </row>
    <row r="21" spans="2:26" s="21" customFormat="1" ht="18" customHeight="1">
      <c r="B21" s="41">
        <v>12</v>
      </c>
      <c r="C21" s="35"/>
      <c r="D21" s="56" t="s">
        <v>85</v>
      </c>
      <c r="E21" s="37" t="s">
        <v>70</v>
      </c>
      <c r="F21" s="38">
        <v>680000</v>
      </c>
      <c r="G21" s="39">
        <f t="shared" si="14"/>
        <v>1</v>
      </c>
      <c r="H21" s="60">
        <f t="shared" si="1"/>
        <v>680000</v>
      </c>
      <c r="I21" s="38">
        <v>680000</v>
      </c>
      <c r="J21" s="39">
        <f t="shared" si="15"/>
        <v>1</v>
      </c>
      <c r="K21" s="60">
        <f t="shared" si="3"/>
        <v>680000</v>
      </c>
      <c r="L21" s="38">
        <v>780000</v>
      </c>
      <c r="M21" s="39">
        <f t="shared" si="16"/>
        <v>1</v>
      </c>
      <c r="N21" s="60">
        <f t="shared" si="5"/>
        <v>780000</v>
      </c>
      <c r="O21" s="38">
        <v>480000</v>
      </c>
      <c r="P21" s="39">
        <f t="shared" si="17"/>
        <v>1</v>
      </c>
      <c r="Q21" s="60">
        <f t="shared" si="7"/>
        <v>480000</v>
      </c>
      <c r="R21" s="38">
        <v>380000</v>
      </c>
      <c r="S21" s="39">
        <f t="shared" si="18"/>
        <v>1</v>
      </c>
      <c r="T21" s="60">
        <f t="shared" si="9"/>
        <v>380000</v>
      </c>
      <c r="U21" s="38">
        <v>540000</v>
      </c>
      <c r="V21" s="39">
        <f t="shared" si="19"/>
        <v>1</v>
      </c>
      <c r="W21" s="60">
        <f t="shared" si="11"/>
        <v>540000</v>
      </c>
      <c r="X21" s="38">
        <v>560000</v>
      </c>
      <c r="Y21" s="39">
        <f t="shared" si="20"/>
        <v>1</v>
      </c>
      <c r="Z21" s="60">
        <f t="shared" si="13"/>
        <v>560000</v>
      </c>
    </row>
    <row r="22" spans="2:26" s="21" customFormat="1" ht="18" customHeight="1">
      <c r="B22" s="69">
        <v>13</v>
      </c>
      <c r="C22" s="70"/>
      <c r="D22" s="71" t="s">
        <v>86</v>
      </c>
      <c r="E22" s="72" t="s">
        <v>72</v>
      </c>
      <c r="F22" s="65">
        <v>1400000</v>
      </c>
      <c r="G22" s="66">
        <f t="shared" si="14"/>
        <v>1</v>
      </c>
      <c r="H22" s="67">
        <f t="shared" si="1"/>
        <v>1400000</v>
      </c>
      <c r="I22" s="65">
        <v>1400000</v>
      </c>
      <c r="J22" s="66">
        <f t="shared" si="15"/>
        <v>1</v>
      </c>
      <c r="K22" s="67">
        <f t="shared" si="3"/>
        <v>1400000</v>
      </c>
      <c r="L22" s="65">
        <v>1400000</v>
      </c>
      <c r="M22" s="66">
        <f t="shared" si="16"/>
        <v>1</v>
      </c>
      <c r="N22" s="67">
        <f t="shared" si="5"/>
        <v>1400000</v>
      </c>
      <c r="O22" s="65">
        <v>1400000</v>
      </c>
      <c r="P22" s="66">
        <f t="shared" si="17"/>
        <v>1</v>
      </c>
      <c r="Q22" s="67">
        <f t="shared" si="7"/>
        <v>1400000</v>
      </c>
      <c r="R22" s="65">
        <v>1200000</v>
      </c>
      <c r="S22" s="66">
        <f t="shared" si="18"/>
        <v>1</v>
      </c>
      <c r="T22" s="67">
        <f t="shared" si="9"/>
        <v>1200000</v>
      </c>
      <c r="U22" s="65">
        <v>1200000</v>
      </c>
      <c r="V22" s="66">
        <f t="shared" si="19"/>
        <v>1</v>
      </c>
      <c r="W22" s="67">
        <f t="shared" si="11"/>
        <v>1200000</v>
      </c>
      <c r="X22" s="65">
        <v>1200000</v>
      </c>
      <c r="Y22" s="66">
        <f t="shared" si="20"/>
        <v>1</v>
      </c>
      <c r="Z22" s="67">
        <f t="shared" si="13"/>
        <v>1200000</v>
      </c>
    </row>
    <row r="23" spans="2:26" s="21" customFormat="1" ht="18" customHeight="1">
      <c r="B23" s="41">
        <v>14</v>
      </c>
      <c r="C23" s="35" t="s">
        <v>87</v>
      </c>
      <c r="D23" s="56" t="s">
        <v>69</v>
      </c>
      <c r="E23" s="57" t="s">
        <v>72</v>
      </c>
      <c r="F23" s="68">
        <v>2400000</v>
      </c>
      <c r="G23" s="59">
        <f t="shared" si="14"/>
        <v>1</v>
      </c>
      <c r="H23" s="60">
        <f t="shared" si="1"/>
        <v>2400000</v>
      </c>
      <c r="I23" s="68">
        <v>2400000</v>
      </c>
      <c r="J23" s="59">
        <f t="shared" si="15"/>
        <v>1</v>
      </c>
      <c r="K23" s="60">
        <f t="shared" si="3"/>
        <v>2400000</v>
      </c>
      <c r="L23" s="68">
        <v>2800000</v>
      </c>
      <c r="M23" s="59">
        <f t="shared" si="16"/>
        <v>1</v>
      </c>
      <c r="N23" s="60">
        <f t="shared" si="5"/>
        <v>2800000</v>
      </c>
      <c r="O23" s="68">
        <v>2000000</v>
      </c>
      <c r="P23" s="59">
        <f t="shared" si="17"/>
        <v>1</v>
      </c>
      <c r="Q23" s="60">
        <f t="shared" si="7"/>
        <v>2000000</v>
      </c>
      <c r="R23" s="68">
        <v>1200000</v>
      </c>
      <c r="S23" s="59">
        <f t="shared" si="18"/>
        <v>1</v>
      </c>
      <c r="T23" s="60">
        <f t="shared" si="9"/>
        <v>1200000</v>
      </c>
      <c r="U23" s="68">
        <v>2400000</v>
      </c>
      <c r="V23" s="59">
        <f t="shared" si="19"/>
        <v>1</v>
      </c>
      <c r="W23" s="60">
        <f t="shared" si="11"/>
        <v>2400000</v>
      </c>
      <c r="X23" s="68">
        <v>2600000</v>
      </c>
      <c r="Y23" s="59">
        <f t="shared" si="20"/>
        <v>1</v>
      </c>
      <c r="Z23" s="60">
        <f t="shared" si="13"/>
        <v>2600000</v>
      </c>
    </row>
    <row r="24" spans="2:26" s="21" customFormat="1" ht="18" customHeight="1">
      <c r="B24" s="41">
        <v>15</v>
      </c>
      <c r="C24" s="35"/>
      <c r="D24" s="73" t="s">
        <v>88</v>
      </c>
      <c r="E24" s="37" t="s">
        <v>72</v>
      </c>
      <c r="F24" s="38"/>
      <c r="G24" s="39">
        <f t="shared" si="14"/>
        <v>1</v>
      </c>
      <c r="H24" s="40">
        <f t="shared" si="1"/>
        <v>0</v>
      </c>
      <c r="I24" s="38">
        <v>450000</v>
      </c>
      <c r="J24" s="39">
        <f t="shared" si="15"/>
        <v>1</v>
      </c>
      <c r="K24" s="40">
        <f t="shared" si="3"/>
        <v>450000</v>
      </c>
      <c r="L24" s="38"/>
      <c r="M24" s="39">
        <f t="shared" si="16"/>
        <v>1</v>
      </c>
      <c r="N24" s="40">
        <f t="shared" si="5"/>
        <v>0</v>
      </c>
      <c r="O24" s="38"/>
      <c r="P24" s="39">
        <f t="shared" si="17"/>
        <v>1</v>
      </c>
      <c r="Q24" s="40">
        <f t="shared" si="7"/>
        <v>0</v>
      </c>
      <c r="R24" s="38">
        <v>450000</v>
      </c>
      <c r="S24" s="39">
        <f t="shared" si="18"/>
        <v>1</v>
      </c>
      <c r="T24" s="40">
        <f t="shared" si="9"/>
        <v>450000</v>
      </c>
      <c r="U24" s="38">
        <v>450000</v>
      </c>
      <c r="V24" s="39">
        <f t="shared" si="19"/>
        <v>1</v>
      </c>
      <c r="W24" s="40">
        <f t="shared" si="11"/>
        <v>450000</v>
      </c>
      <c r="X24" s="38">
        <v>450000</v>
      </c>
      <c r="Y24" s="39">
        <f t="shared" si="20"/>
        <v>1</v>
      </c>
      <c r="Z24" s="40">
        <f t="shared" si="13"/>
        <v>450000</v>
      </c>
    </row>
    <row r="25" spans="2:26" s="21" customFormat="1" ht="18" customHeight="1">
      <c r="B25" s="41">
        <v>16</v>
      </c>
      <c r="C25" s="35"/>
      <c r="D25" s="73" t="s">
        <v>89</v>
      </c>
      <c r="E25" s="37" t="s">
        <v>72</v>
      </c>
      <c r="F25" s="38">
        <v>5500000</v>
      </c>
      <c r="G25" s="39">
        <f t="shared" si="14"/>
        <v>1</v>
      </c>
      <c r="H25" s="40">
        <f t="shared" si="1"/>
        <v>5500000</v>
      </c>
      <c r="I25" s="38">
        <v>5500000</v>
      </c>
      <c r="J25" s="39">
        <f t="shared" si="15"/>
        <v>1</v>
      </c>
      <c r="K25" s="40">
        <f t="shared" si="3"/>
        <v>5500000</v>
      </c>
      <c r="L25" s="38">
        <v>7500000</v>
      </c>
      <c r="M25" s="39">
        <f t="shared" si="16"/>
        <v>1</v>
      </c>
      <c r="N25" s="40">
        <f t="shared" si="5"/>
        <v>7500000</v>
      </c>
      <c r="O25" s="38">
        <v>4500000</v>
      </c>
      <c r="P25" s="39">
        <f t="shared" si="17"/>
        <v>1</v>
      </c>
      <c r="Q25" s="40">
        <f t="shared" si="7"/>
        <v>4500000</v>
      </c>
      <c r="R25" s="38">
        <v>3500000</v>
      </c>
      <c r="S25" s="39">
        <f t="shared" si="18"/>
        <v>1</v>
      </c>
      <c r="T25" s="40">
        <f t="shared" si="9"/>
        <v>3500000</v>
      </c>
      <c r="U25" s="38">
        <v>4800000</v>
      </c>
      <c r="V25" s="39">
        <f t="shared" si="19"/>
        <v>1</v>
      </c>
      <c r="W25" s="40">
        <f t="shared" si="11"/>
        <v>4800000</v>
      </c>
      <c r="X25" s="38">
        <v>5200000</v>
      </c>
      <c r="Y25" s="39">
        <f t="shared" si="20"/>
        <v>1</v>
      </c>
      <c r="Z25" s="40">
        <f t="shared" si="13"/>
        <v>5200000</v>
      </c>
    </row>
    <row r="26" spans="2:26" s="21" customFormat="1" ht="18" customHeight="1">
      <c r="B26" s="41">
        <v>17</v>
      </c>
      <c r="C26" s="35"/>
      <c r="D26" s="73" t="s">
        <v>90</v>
      </c>
      <c r="E26" s="37" t="s">
        <v>72</v>
      </c>
      <c r="F26" s="38">
        <v>2500000</v>
      </c>
      <c r="G26" s="39">
        <f t="shared" si="14"/>
        <v>1</v>
      </c>
      <c r="H26" s="40">
        <f t="shared" si="1"/>
        <v>2500000</v>
      </c>
      <c r="I26" s="38">
        <v>2500000</v>
      </c>
      <c r="J26" s="39">
        <f t="shared" si="15"/>
        <v>1</v>
      </c>
      <c r="K26" s="40">
        <f t="shared" si="3"/>
        <v>2500000</v>
      </c>
      <c r="L26" s="38">
        <v>2800000</v>
      </c>
      <c r="M26" s="39">
        <f t="shared" si="16"/>
        <v>1</v>
      </c>
      <c r="N26" s="40">
        <f t="shared" si="5"/>
        <v>2800000</v>
      </c>
      <c r="O26" s="38">
        <v>1500000</v>
      </c>
      <c r="P26" s="39">
        <f t="shared" si="17"/>
        <v>1</v>
      </c>
      <c r="Q26" s="40">
        <f t="shared" si="7"/>
        <v>1500000</v>
      </c>
      <c r="R26" s="38">
        <v>800000</v>
      </c>
      <c r="S26" s="39">
        <f t="shared" si="18"/>
        <v>1</v>
      </c>
      <c r="T26" s="40">
        <f t="shared" si="9"/>
        <v>800000</v>
      </c>
      <c r="U26" s="38">
        <v>600000</v>
      </c>
      <c r="V26" s="39">
        <f t="shared" si="19"/>
        <v>1</v>
      </c>
      <c r="W26" s="40">
        <f t="shared" si="11"/>
        <v>600000</v>
      </c>
      <c r="X26" s="38">
        <v>700000</v>
      </c>
      <c r="Y26" s="39">
        <f t="shared" si="20"/>
        <v>1</v>
      </c>
      <c r="Z26" s="40">
        <f t="shared" si="13"/>
        <v>700000</v>
      </c>
    </row>
    <row r="27" spans="2:26" s="21" customFormat="1" ht="18" customHeight="1">
      <c r="B27" s="41">
        <v>18</v>
      </c>
      <c r="C27" s="35"/>
      <c r="D27" s="73" t="s">
        <v>91</v>
      </c>
      <c r="E27" s="37" t="s">
        <v>72</v>
      </c>
      <c r="F27" s="74">
        <v>550000</v>
      </c>
      <c r="G27" s="39">
        <f t="shared" si="14"/>
        <v>1</v>
      </c>
      <c r="H27" s="40">
        <f t="shared" si="1"/>
        <v>550000</v>
      </c>
      <c r="I27" s="74">
        <v>550000</v>
      </c>
      <c r="J27" s="39">
        <f t="shared" si="15"/>
        <v>1</v>
      </c>
      <c r="K27" s="40">
        <f t="shared" si="3"/>
        <v>550000</v>
      </c>
      <c r="L27" s="74">
        <v>750000</v>
      </c>
      <c r="M27" s="39">
        <f t="shared" si="16"/>
        <v>1</v>
      </c>
      <c r="N27" s="40">
        <f t="shared" si="5"/>
        <v>750000</v>
      </c>
      <c r="O27" s="74">
        <v>350000</v>
      </c>
      <c r="P27" s="39">
        <f t="shared" si="17"/>
        <v>1</v>
      </c>
      <c r="Q27" s="40">
        <f t="shared" si="7"/>
        <v>350000</v>
      </c>
      <c r="R27" s="74">
        <v>250000</v>
      </c>
      <c r="S27" s="39">
        <f t="shared" si="18"/>
        <v>1</v>
      </c>
      <c r="T27" s="40">
        <f t="shared" si="9"/>
        <v>250000</v>
      </c>
      <c r="U27" s="74">
        <v>250000</v>
      </c>
      <c r="V27" s="39">
        <f t="shared" si="19"/>
        <v>1</v>
      </c>
      <c r="W27" s="40">
        <f t="shared" si="11"/>
        <v>250000</v>
      </c>
      <c r="X27" s="74">
        <v>250000</v>
      </c>
      <c r="Y27" s="39">
        <f t="shared" si="20"/>
        <v>1</v>
      </c>
      <c r="Z27" s="40">
        <f t="shared" si="13"/>
        <v>250000</v>
      </c>
    </row>
    <row r="28" spans="2:26" s="21" customFormat="1" ht="18" customHeight="1">
      <c r="B28" s="41">
        <v>19</v>
      </c>
      <c r="C28" s="35"/>
      <c r="D28" s="56" t="s">
        <v>92</v>
      </c>
      <c r="E28" s="37" t="s">
        <v>72</v>
      </c>
      <c r="F28" s="68">
        <v>800000</v>
      </c>
      <c r="G28" s="59">
        <f t="shared" si="14"/>
        <v>1</v>
      </c>
      <c r="H28" s="60">
        <f t="shared" si="1"/>
        <v>800000</v>
      </c>
      <c r="I28" s="68">
        <v>800000</v>
      </c>
      <c r="J28" s="59">
        <f t="shared" si="15"/>
        <v>1</v>
      </c>
      <c r="K28" s="60">
        <f t="shared" si="3"/>
        <v>800000</v>
      </c>
      <c r="L28" s="68">
        <v>800000</v>
      </c>
      <c r="M28" s="59">
        <f t="shared" si="16"/>
        <v>1</v>
      </c>
      <c r="N28" s="60">
        <f t="shared" si="5"/>
        <v>800000</v>
      </c>
      <c r="O28" s="68">
        <v>800000</v>
      </c>
      <c r="P28" s="59">
        <f t="shared" si="17"/>
        <v>1</v>
      </c>
      <c r="Q28" s="60">
        <f t="shared" si="7"/>
        <v>800000</v>
      </c>
      <c r="R28" s="68">
        <v>600000</v>
      </c>
      <c r="S28" s="59">
        <f t="shared" si="18"/>
        <v>1</v>
      </c>
      <c r="T28" s="60">
        <f t="shared" si="9"/>
        <v>600000</v>
      </c>
      <c r="U28" s="68">
        <v>600000</v>
      </c>
      <c r="V28" s="59">
        <f t="shared" si="19"/>
        <v>1</v>
      </c>
      <c r="W28" s="60">
        <f t="shared" si="11"/>
        <v>600000</v>
      </c>
      <c r="X28" s="68">
        <v>600000</v>
      </c>
      <c r="Y28" s="59">
        <f t="shared" si="20"/>
        <v>1</v>
      </c>
      <c r="Z28" s="60">
        <f t="shared" si="13"/>
        <v>600000</v>
      </c>
    </row>
    <row r="29" spans="2:26" s="21" customFormat="1" ht="18" customHeight="1">
      <c r="B29" s="41">
        <v>20</v>
      </c>
      <c r="C29" s="35"/>
      <c r="D29" s="73" t="s">
        <v>93</v>
      </c>
      <c r="E29" s="37" t="s">
        <v>72</v>
      </c>
      <c r="F29" s="38">
        <v>1000000</v>
      </c>
      <c r="G29" s="39">
        <f t="shared" si="14"/>
        <v>1</v>
      </c>
      <c r="H29" s="40">
        <f t="shared" si="1"/>
        <v>1000000</v>
      </c>
      <c r="I29" s="38">
        <v>1000000</v>
      </c>
      <c r="J29" s="39">
        <f t="shared" si="15"/>
        <v>1</v>
      </c>
      <c r="K29" s="40">
        <f t="shared" si="3"/>
        <v>1000000</v>
      </c>
      <c r="L29" s="38">
        <v>1000000</v>
      </c>
      <c r="M29" s="39">
        <f t="shared" si="16"/>
        <v>1</v>
      </c>
      <c r="N29" s="40">
        <f t="shared" si="5"/>
        <v>1000000</v>
      </c>
      <c r="O29" s="38">
        <v>800000</v>
      </c>
      <c r="P29" s="39">
        <f t="shared" si="17"/>
        <v>1</v>
      </c>
      <c r="Q29" s="40">
        <f t="shared" si="7"/>
        <v>800000</v>
      </c>
      <c r="R29" s="38">
        <v>500000</v>
      </c>
      <c r="S29" s="39">
        <f t="shared" si="18"/>
        <v>1</v>
      </c>
      <c r="T29" s="40">
        <f t="shared" si="9"/>
        <v>500000</v>
      </c>
      <c r="U29" s="38">
        <v>500000</v>
      </c>
      <c r="V29" s="39">
        <f t="shared" si="19"/>
        <v>1</v>
      </c>
      <c r="W29" s="40">
        <f t="shared" si="11"/>
        <v>500000</v>
      </c>
      <c r="X29" s="38">
        <v>500000</v>
      </c>
      <c r="Y29" s="39">
        <f t="shared" si="20"/>
        <v>1</v>
      </c>
      <c r="Z29" s="40">
        <f t="shared" si="13"/>
        <v>500000</v>
      </c>
    </row>
    <row r="30" spans="2:26" s="21" customFormat="1" ht="18" customHeight="1">
      <c r="B30" s="69">
        <v>21</v>
      </c>
      <c r="C30" s="70"/>
      <c r="D30" s="71" t="s">
        <v>94</v>
      </c>
      <c r="E30" s="72" t="s">
        <v>72</v>
      </c>
      <c r="F30" s="65">
        <v>1800000</v>
      </c>
      <c r="G30" s="66">
        <f t="shared" si="14"/>
        <v>1</v>
      </c>
      <c r="H30" s="67">
        <f t="shared" si="1"/>
        <v>1800000</v>
      </c>
      <c r="I30" s="65">
        <v>2000000</v>
      </c>
      <c r="J30" s="66">
        <f t="shared" si="15"/>
        <v>1</v>
      </c>
      <c r="K30" s="67">
        <f t="shared" si="3"/>
        <v>2000000</v>
      </c>
      <c r="L30" s="65">
        <v>2400000</v>
      </c>
      <c r="M30" s="66">
        <f t="shared" si="16"/>
        <v>1</v>
      </c>
      <c r="N30" s="67">
        <f t="shared" si="5"/>
        <v>2400000</v>
      </c>
      <c r="O30" s="65">
        <v>2400000</v>
      </c>
      <c r="P30" s="66">
        <f t="shared" si="17"/>
        <v>1</v>
      </c>
      <c r="Q30" s="67">
        <f t="shared" si="7"/>
        <v>2400000</v>
      </c>
      <c r="R30" s="65">
        <v>1400000</v>
      </c>
      <c r="S30" s="66">
        <f t="shared" si="18"/>
        <v>1</v>
      </c>
      <c r="T30" s="67">
        <f t="shared" si="9"/>
        <v>1400000</v>
      </c>
      <c r="U30" s="65">
        <v>1400000</v>
      </c>
      <c r="V30" s="66">
        <f t="shared" si="19"/>
        <v>1</v>
      </c>
      <c r="W30" s="67">
        <f t="shared" si="11"/>
        <v>1400000</v>
      </c>
      <c r="X30" s="65">
        <v>1400000</v>
      </c>
      <c r="Y30" s="66">
        <f t="shared" si="20"/>
        <v>1</v>
      </c>
      <c r="Z30" s="67">
        <f t="shared" si="13"/>
        <v>1400000</v>
      </c>
    </row>
    <row r="31" spans="2:26" s="21" customFormat="1" ht="18" customHeight="1">
      <c r="B31" s="54">
        <v>22</v>
      </c>
      <c r="C31" s="35" t="s">
        <v>66</v>
      </c>
      <c r="D31" s="56" t="s">
        <v>95</v>
      </c>
      <c r="E31" s="57" t="s">
        <v>72</v>
      </c>
      <c r="F31" s="68">
        <v>3200000</v>
      </c>
      <c r="G31" s="59">
        <f t="shared" si="14"/>
        <v>1</v>
      </c>
      <c r="H31" s="60">
        <f t="shared" si="1"/>
        <v>3200000</v>
      </c>
      <c r="I31" s="68">
        <v>3600000</v>
      </c>
      <c r="J31" s="59">
        <f t="shared" si="15"/>
        <v>1</v>
      </c>
      <c r="K31" s="60">
        <f t="shared" si="3"/>
        <v>3600000</v>
      </c>
      <c r="L31" s="68">
        <v>3800000</v>
      </c>
      <c r="M31" s="59">
        <f t="shared" si="16"/>
        <v>1</v>
      </c>
      <c r="N31" s="60">
        <f t="shared" si="5"/>
        <v>3800000</v>
      </c>
      <c r="O31" s="68">
        <v>3800000</v>
      </c>
      <c r="P31" s="59">
        <f t="shared" si="17"/>
        <v>1</v>
      </c>
      <c r="Q31" s="60">
        <f t="shared" si="7"/>
        <v>3800000</v>
      </c>
      <c r="R31" s="68">
        <v>2800000</v>
      </c>
      <c r="S31" s="59">
        <f t="shared" si="18"/>
        <v>1</v>
      </c>
      <c r="T31" s="60">
        <f t="shared" si="9"/>
        <v>2800000</v>
      </c>
      <c r="U31" s="68">
        <v>2800000</v>
      </c>
      <c r="V31" s="59">
        <f t="shared" si="19"/>
        <v>1</v>
      </c>
      <c r="W31" s="60">
        <f t="shared" si="11"/>
        <v>2800000</v>
      </c>
      <c r="X31" s="68">
        <v>2800000</v>
      </c>
      <c r="Y31" s="59">
        <f t="shared" si="20"/>
        <v>1</v>
      </c>
      <c r="Z31" s="60">
        <f t="shared" si="13"/>
        <v>2800000</v>
      </c>
    </row>
    <row r="32" spans="2:26" s="21" customFormat="1" ht="18" customHeight="1">
      <c r="B32" s="41">
        <v>23</v>
      </c>
      <c r="C32" s="35"/>
      <c r="D32" s="73" t="s">
        <v>96</v>
      </c>
      <c r="E32" s="37" t="s">
        <v>72</v>
      </c>
      <c r="F32" s="38">
        <v>400000</v>
      </c>
      <c r="G32" s="39">
        <f t="shared" si="14"/>
        <v>1</v>
      </c>
      <c r="H32" s="40">
        <f t="shared" si="1"/>
        <v>400000</v>
      </c>
      <c r="I32" s="38">
        <v>440000</v>
      </c>
      <c r="J32" s="39">
        <f t="shared" si="15"/>
        <v>1</v>
      </c>
      <c r="K32" s="40">
        <f t="shared" si="3"/>
        <v>440000</v>
      </c>
      <c r="L32" s="38">
        <v>460000</v>
      </c>
      <c r="M32" s="39">
        <f t="shared" si="16"/>
        <v>1</v>
      </c>
      <c r="N32" s="40">
        <f t="shared" si="5"/>
        <v>460000</v>
      </c>
      <c r="O32" s="38">
        <v>460000</v>
      </c>
      <c r="P32" s="39">
        <f t="shared" si="17"/>
        <v>1</v>
      </c>
      <c r="Q32" s="40">
        <f t="shared" si="7"/>
        <v>460000</v>
      </c>
      <c r="R32" s="38">
        <v>260000</v>
      </c>
      <c r="S32" s="39">
        <f t="shared" si="18"/>
        <v>1</v>
      </c>
      <c r="T32" s="40">
        <f t="shared" si="9"/>
        <v>260000</v>
      </c>
      <c r="U32" s="38">
        <v>260000</v>
      </c>
      <c r="V32" s="39">
        <f t="shared" si="19"/>
        <v>1</v>
      </c>
      <c r="W32" s="40">
        <f t="shared" si="11"/>
        <v>260000</v>
      </c>
      <c r="X32" s="38">
        <v>260000</v>
      </c>
      <c r="Y32" s="39">
        <f t="shared" si="20"/>
        <v>1</v>
      </c>
      <c r="Z32" s="40">
        <f t="shared" si="13"/>
        <v>260000</v>
      </c>
    </row>
    <row r="33" spans="2:26" s="21" customFormat="1" ht="18" customHeight="1">
      <c r="B33" s="69">
        <v>24</v>
      </c>
      <c r="C33" s="70"/>
      <c r="D33" s="71" t="s">
        <v>97</v>
      </c>
      <c r="E33" s="72" t="s">
        <v>72</v>
      </c>
      <c r="F33" s="65">
        <v>380000</v>
      </c>
      <c r="G33" s="66">
        <f t="shared" si="14"/>
        <v>1</v>
      </c>
      <c r="H33" s="67">
        <f t="shared" si="1"/>
        <v>380000</v>
      </c>
      <c r="I33" s="65">
        <v>380000</v>
      </c>
      <c r="J33" s="66">
        <f t="shared" si="15"/>
        <v>1</v>
      </c>
      <c r="K33" s="67">
        <f t="shared" si="3"/>
        <v>380000</v>
      </c>
      <c r="L33" s="65">
        <v>380000</v>
      </c>
      <c r="M33" s="66">
        <f t="shared" si="16"/>
        <v>1</v>
      </c>
      <c r="N33" s="67">
        <f t="shared" si="5"/>
        <v>380000</v>
      </c>
      <c r="O33" s="65">
        <v>380000</v>
      </c>
      <c r="P33" s="66">
        <f t="shared" si="17"/>
        <v>1</v>
      </c>
      <c r="Q33" s="67">
        <f t="shared" si="7"/>
        <v>380000</v>
      </c>
      <c r="R33" s="65">
        <v>280000</v>
      </c>
      <c r="S33" s="66">
        <f t="shared" si="18"/>
        <v>1</v>
      </c>
      <c r="T33" s="67">
        <f t="shared" si="9"/>
        <v>280000</v>
      </c>
      <c r="U33" s="65">
        <v>280000</v>
      </c>
      <c r="V33" s="66">
        <f t="shared" si="19"/>
        <v>1</v>
      </c>
      <c r="W33" s="67">
        <f t="shared" si="11"/>
        <v>280000</v>
      </c>
      <c r="X33" s="65">
        <v>280000</v>
      </c>
      <c r="Y33" s="66">
        <f t="shared" si="20"/>
        <v>1</v>
      </c>
      <c r="Z33" s="67">
        <f t="shared" si="13"/>
        <v>280000</v>
      </c>
    </row>
    <row r="34" spans="2:26" s="21" customFormat="1" ht="18" customHeight="1">
      <c r="B34" s="41">
        <v>25</v>
      </c>
      <c r="C34" s="28" t="s">
        <v>98</v>
      </c>
      <c r="D34" s="36" t="s">
        <v>99</v>
      </c>
      <c r="E34" s="37" t="s">
        <v>72</v>
      </c>
      <c r="F34" s="38">
        <v>450000</v>
      </c>
      <c r="G34" s="59">
        <f t="shared" si="14"/>
        <v>1</v>
      </c>
      <c r="H34" s="40">
        <f t="shared" si="1"/>
        <v>450000</v>
      </c>
      <c r="I34" s="38">
        <v>490000</v>
      </c>
      <c r="J34" s="59">
        <f t="shared" si="15"/>
        <v>1</v>
      </c>
      <c r="K34" s="40">
        <f t="shared" si="3"/>
        <v>490000</v>
      </c>
      <c r="L34" s="38">
        <v>510000</v>
      </c>
      <c r="M34" s="59">
        <f t="shared" si="16"/>
        <v>1</v>
      </c>
      <c r="N34" s="40">
        <f t="shared" si="5"/>
        <v>510000</v>
      </c>
      <c r="O34" s="38">
        <v>510000</v>
      </c>
      <c r="P34" s="59">
        <f t="shared" si="17"/>
        <v>1</v>
      </c>
      <c r="Q34" s="40">
        <f t="shared" si="7"/>
        <v>510000</v>
      </c>
      <c r="R34" s="38">
        <v>410000</v>
      </c>
      <c r="S34" s="59">
        <f t="shared" si="18"/>
        <v>1</v>
      </c>
      <c r="T34" s="40">
        <f t="shared" si="9"/>
        <v>410000</v>
      </c>
      <c r="U34" s="38">
        <v>410000</v>
      </c>
      <c r="V34" s="59">
        <f t="shared" si="19"/>
        <v>1</v>
      </c>
      <c r="W34" s="40">
        <f t="shared" si="11"/>
        <v>410000</v>
      </c>
      <c r="X34" s="38">
        <v>410000</v>
      </c>
      <c r="Y34" s="59">
        <f t="shared" si="20"/>
        <v>1</v>
      </c>
      <c r="Z34" s="40">
        <f t="shared" si="13"/>
        <v>410000</v>
      </c>
    </row>
    <row r="35" spans="2:26" s="21" customFormat="1" ht="18" customHeight="1">
      <c r="B35" s="41">
        <v>26</v>
      </c>
      <c r="C35" s="35"/>
      <c r="D35" s="36" t="s">
        <v>100</v>
      </c>
      <c r="E35" s="37" t="s">
        <v>72</v>
      </c>
      <c r="F35" s="38">
        <v>360000</v>
      </c>
      <c r="G35" s="39">
        <f t="shared" si="14"/>
        <v>1</v>
      </c>
      <c r="H35" s="40">
        <f t="shared" si="1"/>
        <v>360000</v>
      </c>
      <c r="I35" s="38">
        <v>360000</v>
      </c>
      <c r="J35" s="39">
        <f t="shared" si="15"/>
        <v>1</v>
      </c>
      <c r="K35" s="40">
        <f t="shared" si="3"/>
        <v>360000</v>
      </c>
      <c r="L35" s="38">
        <v>360000</v>
      </c>
      <c r="M35" s="39">
        <f t="shared" si="16"/>
        <v>1</v>
      </c>
      <c r="N35" s="40">
        <f t="shared" si="5"/>
        <v>360000</v>
      </c>
      <c r="O35" s="38">
        <v>360000</v>
      </c>
      <c r="P35" s="39">
        <f t="shared" si="17"/>
        <v>1</v>
      </c>
      <c r="Q35" s="40">
        <f t="shared" si="7"/>
        <v>360000</v>
      </c>
      <c r="R35" s="38">
        <v>260000</v>
      </c>
      <c r="S35" s="39">
        <f t="shared" si="18"/>
        <v>1</v>
      </c>
      <c r="T35" s="40">
        <f t="shared" si="9"/>
        <v>260000</v>
      </c>
      <c r="U35" s="38">
        <v>260000</v>
      </c>
      <c r="V35" s="39">
        <f t="shared" si="19"/>
        <v>1</v>
      </c>
      <c r="W35" s="40">
        <f t="shared" si="11"/>
        <v>260000</v>
      </c>
      <c r="X35" s="38">
        <v>260000</v>
      </c>
      <c r="Y35" s="39">
        <f t="shared" si="20"/>
        <v>1</v>
      </c>
      <c r="Z35" s="40">
        <f t="shared" si="13"/>
        <v>260000</v>
      </c>
    </row>
    <row r="36" spans="2:26" s="21" customFormat="1" ht="18" customHeight="1">
      <c r="B36" s="41">
        <v>27</v>
      </c>
      <c r="C36" s="35"/>
      <c r="D36" s="75" t="s">
        <v>101</v>
      </c>
      <c r="E36" s="57" t="s">
        <v>72</v>
      </c>
      <c r="F36" s="68">
        <v>2400000</v>
      </c>
      <c r="G36" s="59">
        <f t="shared" si="14"/>
        <v>1</v>
      </c>
      <c r="H36" s="60">
        <f t="shared" si="1"/>
        <v>2400000</v>
      </c>
      <c r="I36" s="68">
        <v>2440000</v>
      </c>
      <c r="J36" s="59">
        <f t="shared" si="15"/>
        <v>1</v>
      </c>
      <c r="K36" s="60">
        <f t="shared" si="3"/>
        <v>2440000</v>
      </c>
      <c r="L36" s="68">
        <v>2460000</v>
      </c>
      <c r="M36" s="59">
        <f t="shared" si="16"/>
        <v>1</v>
      </c>
      <c r="N36" s="60">
        <f t="shared" si="5"/>
        <v>2460000</v>
      </c>
      <c r="O36" s="68">
        <v>2460000</v>
      </c>
      <c r="P36" s="59">
        <f t="shared" si="17"/>
        <v>1</v>
      </c>
      <c r="Q36" s="60">
        <f t="shared" si="7"/>
        <v>2460000</v>
      </c>
      <c r="R36" s="68">
        <v>1400000</v>
      </c>
      <c r="S36" s="59">
        <f t="shared" si="18"/>
        <v>1</v>
      </c>
      <c r="T36" s="60">
        <f t="shared" si="9"/>
        <v>1400000</v>
      </c>
      <c r="U36" s="68">
        <v>1400000</v>
      </c>
      <c r="V36" s="59">
        <f t="shared" si="19"/>
        <v>1</v>
      </c>
      <c r="W36" s="60">
        <f t="shared" si="11"/>
        <v>1400000</v>
      </c>
      <c r="X36" s="68">
        <v>1400000</v>
      </c>
      <c r="Y36" s="59">
        <f t="shared" si="20"/>
        <v>1</v>
      </c>
      <c r="Z36" s="60">
        <f t="shared" si="13"/>
        <v>1400000</v>
      </c>
    </row>
    <row r="37" spans="2:26" s="21" customFormat="1" ht="18" customHeight="1">
      <c r="B37" s="41">
        <v>28</v>
      </c>
      <c r="C37" s="35"/>
      <c r="D37" s="36" t="s">
        <v>102</v>
      </c>
      <c r="E37" s="37" t="s">
        <v>72</v>
      </c>
      <c r="F37" s="38">
        <v>1200000</v>
      </c>
      <c r="G37" s="39">
        <f t="shared" si="14"/>
        <v>1</v>
      </c>
      <c r="H37" s="40">
        <f t="shared" si="1"/>
        <v>1200000</v>
      </c>
      <c r="I37" s="38">
        <v>1240000</v>
      </c>
      <c r="J37" s="39">
        <f t="shared" si="15"/>
        <v>1</v>
      </c>
      <c r="K37" s="40">
        <f t="shared" si="3"/>
        <v>1240000</v>
      </c>
      <c r="L37" s="38">
        <v>1260000</v>
      </c>
      <c r="M37" s="39">
        <f t="shared" si="16"/>
        <v>1</v>
      </c>
      <c r="N37" s="40">
        <f t="shared" si="5"/>
        <v>1260000</v>
      </c>
      <c r="O37" s="38">
        <v>1260000</v>
      </c>
      <c r="P37" s="39">
        <f t="shared" si="17"/>
        <v>1</v>
      </c>
      <c r="Q37" s="40">
        <f t="shared" si="7"/>
        <v>1260000</v>
      </c>
      <c r="R37" s="38">
        <v>1000000</v>
      </c>
      <c r="S37" s="39">
        <f t="shared" si="18"/>
        <v>1</v>
      </c>
      <c r="T37" s="40">
        <f t="shared" si="9"/>
        <v>1000000</v>
      </c>
      <c r="U37" s="38">
        <v>1000000</v>
      </c>
      <c r="V37" s="39">
        <f t="shared" si="19"/>
        <v>1</v>
      </c>
      <c r="W37" s="40">
        <f t="shared" si="11"/>
        <v>1000000</v>
      </c>
      <c r="X37" s="38">
        <v>1000000</v>
      </c>
      <c r="Y37" s="39">
        <f t="shared" si="20"/>
        <v>1</v>
      </c>
      <c r="Z37" s="40">
        <f t="shared" si="13"/>
        <v>1000000</v>
      </c>
    </row>
    <row r="38" spans="2:26" s="21" customFormat="1" ht="18" customHeight="1">
      <c r="B38" s="69">
        <v>29</v>
      </c>
      <c r="C38" s="70"/>
      <c r="D38" s="76" t="s">
        <v>103</v>
      </c>
      <c r="E38" s="72" t="s">
        <v>72</v>
      </c>
      <c r="F38" s="65">
        <v>350000</v>
      </c>
      <c r="G38" s="66">
        <f t="shared" si="14"/>
        <v>1</v>
      </c>
      <c r="H38" s="67">
        <f t="shared" si="1"/>
        <v>350000</v>
      </c>
      <c r="I38" s="65">
        <v>350000</v>
      </c>
      <c r="J38" s="66">
        <f t="shared" si="15"/>
        <v>1</v>
      </c>
      <c r="K38" s="67">
        <f t="shared" si="3"/>
        <v>350000</v>
      </c>
      <c r="L38" s="65">
        <v>350000</v>
      </c>
      <c r="M38" s="66">
        <f t="shared" si="16"/>
        <v>1</v>
      </c>
      <c r="N38" s="67">
        <f t="shared" si="5"/>
        <v>350000</v>
      </c>
      <c r="O38" s="65">
        <v>350000</v>
      </c>
      <c r="P38" s="66">
        <f t="shared" si="17"/>
        <v>1</v>
      </c>
      <c r="Q38" s="67">
        <f t="shared" si="7"/>
        <v>350000</v>
      </c>
      <c r="R38" s="65">
        <v>250000</v>
      </c>
      <c r="S38" s="66">
        <f t="shared" si="18"/>
        <v>1</v>
      </c>
      <c r="T38" s="67">
        <f t="shared" si="9"/>
        <v>250000</v>
      </c>
      <c r="U38" s="65">
        <v>250000</v>
      </c>
      <c r="V38" s="66">
        <f t="shared" si="19"/>
        <v>1</v>
      </c>
      <c r="W38" s="67">
        <f t="shared" si="11"/>
        <v>250000</v>
      </c>
      <c r="X38" s="65">
        <v>250000</v>
      </c>
      <c r="Y38" s="66">
        <f t="shared" si="20"/>
        <v>1</v>
      </c>
      <c r="Z38" s="67">
        <f t="shared" si="13"/>
        <v>250000</v>
      </c>
    </row>
    <row r="39" spans="2:26" s="21" customFormat="1" ht="18" customHeight="1">
      <c r="B39" s="77">
        <v>30</v>
      </c>
      <c r="C39" s="28" t="s">
        <v>104</v>
      </c>
      <c r="D39" s="78" t="s">
        <v>105</v>
      </c>
      <c r="E39" s="79" t="s">
        <v>70</v>
      </c>
      <c r="F39" s="80">
        <v>200000</v>
      </c>
      <c r="G39" s="81">
        <f>F$7</f>
        <v>19</v>
      </c>
      <c r="H39" s="82">
        <f t="shared" si="1"/>
        <v>3800000</v>
      </c>
      <c r="I39" s="80">
        <v>200000</v>
      </c>
      <c r="J39" s="81">
        <f>I$7</f>
        <v>23</v>
      </c>
      <c r="K39" s="82">
        <f t="shared" si="3"/>
        <v>4600000</v>
      </c>
      <c r="L39" s="80">
        <v>200000</v>
      </c>
      <c r="M39" s="81">
        <f>L$7</f>
        <v>25</v>
      </c>
      <c r="N39" s="82">
        <f t="shared" si="5"/>
        <v>5000000</v>
      </c>
      <c r="O39" s="80">
        <v>200000</v>
      </c>
      <c r="P39" s="81">
        <f>O$7</f>
        <v>25</v>
      </c>
      <c r="Q39" s="82">
        <f t="shared" si="7"/>
        <v>5000000</v>
      </c>
      <c r="R39" s="80">
        <v>150000</v>
      </c>
      <c r="S39" s="81">
        <f>R$7</f>
        <v>6</v>
      </c>
      <c r="T39" s="82">
        <f t="shared" si="9"/>
        <v>900000</v>
      </c>
      <c r="U39" s="80">
        <v>150000</v>
      </c>
      <c r="V39" s="81">
        <f>U$7</f>
        <v>2</v>
      </c>
      <c r="W39" s="82">
        <f t="shared" si="11"/>
        <v>300000</v>
      </c>
      <c r="X39" s="80">
        <v>150000</v>
      </c>
      <c r="Y39" s="81">
        <f>X$7</f>
        <v>2</v>
      </c>
      <c r="Z39" s="82">
        <f t="shared" si="13"/>
        <v>300000</v>
      </c>
    </row>
    <row r="40" spans="2:26" s="21" customFormat="1" ht="18" customHeight="1">
      <c r="B40" s="41">
        <v>31</v>
      </c>
      <c r="C40" s="35"/>
      <c r="D40" s="36" t="s">
        <v>138</v>
      </c>
      <c r="E40" s="83" t="s">
        <v>139</v>
      </c>
      <c r="F40" s="38">
        <v>480000</v>
      </c>
      <c r="G40" s="39">
        <f>F$7</f>
        <v>19</v>
      </c>
      <c r="H40" s="40">
        <f t="shared" si="1"/>
        <v>9120000</v>
      </c>
      <c r="I40" s="38">
        <v>480000</v>
      </c>
      <c r="J40" s="39">
        <f>I$7</f>
        <v>23</v>
      </c>
      <c r="K40" s="40">
        <f t="shared" si="3"/>
        <v>11040000</v>
      </c>
      <c r="L40" s="38">
        <v>480000</v>
      </c>
      <c r="M40" s="39">
        <f>L$7</f>
        <v>25</v>
      </c>
      <c r="N40" s="40">
        <f t="shared" si="5"/>
        <v>12000000</v>
      </c>
      <c r="O40" s="38">
        <v>480000</v>
      </c>
      <c r="P40" s="39">
        <f>O$7</f>
        <v>25</v>
      </c>
      <c r="Q40" s="40">
        <f t="shared" si="7"/>
        <v>12000000</v>
      </c>
      <c r="R40" s="38">
        <v>380000</v>
      </c>
      <c r="S40" s="39">
        <f>R$7</f>
        <v>6</v>
      </c>
      <c r="T40" s="40">
        <f t="shared" si="9"/>
        <v>2280000</v>
      </c>
      <c r="U40" s="38">
        <v>380000</v>
      </c>
      <c r="V40" s="39">
        <f>U$7</f>
        <v>2</v>
      </c>
      <c r="W40" s="40">
        <f t="shared" si="11"/>
        <v>760000</v>
      </c>
      <c r="X40" s="38">
        <v>380000</v>
      </c>
      <c r="Y40" s="39">
        <f>X$7</f>
        <v>2</v>
      </c>
      <c r="Z40" s="40">
        <f t="shared" si="13"/>
        <v>760000</v>
      </c>
    </row>
    <row r="41" spans="2:26" s="21" customFormat="1" ht="18" customHeight="1">
      <c r="B41" s="41">
        <v>32</v>
      </c>
      <c r="C41" s="84"/>
      <c r="D41" s="36" t="s">
        <v>140</v>
      </c>
      <c r="E41" s="83" t="s">
        <v>72</v>
      </c>
      <c r="F41" s="38">
        <v>520000</v>
      </c>
      <c r="G41" s="39">
        <f>IF($E41="재사용",0,1)</f>
        <v>1</v>
      </c>
      <c r="H41" s="40">
        <f t="shared" si="1"/>
        <v>520000</v>
      </c>
      <c r="I41" s="38">
        <v>520000</v>
      </c>
      <c r="J41" s="39">
        <f>IF($E41="재사용",0,1)</f>
        <v>1</v>
      </c>
      <c r="K41" s="40">
        <f t="shared" si="3"/>
        <v>520000</v>
      </c>
      <c r="L41" s="38">
        <v>620000</v>
      </c>
      <c r="M41" s="39">
        <f>IF($E41="재사용",0,1)</f>
        <v>1</v>
      </c>
      <c r="N41" s="40">
        <f t="shared" si="5"/>
        <v>620000</v>
      </c>
      <c r="O41" s="38">
        <v>420000</v>
      </c>
      <c r="P41" s="39">
        <f>IF($E41="재사용",0,1)</f>
        <v>1</v>
      </c>
      <c r="Q41" s="40">
        <f t="shared" si="7"/>
        <v>420000</v>
      </c>
      <c r="R41" s="38">
        <v>320000</v>
      </c>
      <c r="S41" s="39">
        <f>IF($E41="재사용",0,1)</f>
        <v>1</v>
      </c>
      <c r="T41" s="40">
        <f t="shared" si="9"/>
        <v>320000</v>
      </c>
      <c r="U41" s="38">
        <v>540000</v>
      </c>
      <c r="V41" s="39">
        <f>IF($E41="재사용",0,1)</f>
        <v>1</v>
      </c>
      <c r="W41" s="40">
        <f t="shared" si="11"/>
        <v>540000</v>
      </c>
      <c r="X41" s="38">
        <v>560000</v>
      </c>
      <c r="Y41" s="39">
        <f>IF($E41="재사용",0,1)</f>
        <v>1</v>
      </c>
      <c r="Z41" s="40">
        <f t="shared" si="13"/>
        <v>560000</v>
      </c>
    </row>
    <row r="42" spans="2:26" s="21" customFormat="1" ht="18" customHeight="1">
      <c r="B42" s="41">
        <v>33</v>
      </c>
      <c r="C42" s="84"/>
      <c r="D42" s="73" t="s">
        <v>141</v>
      </c>
      <c r="E42" s="83" t="s">
        <v>72</v>
      </c>
      <c r="F42" s="38">
        <v>520000</v>
      </c>
      <c r="G42" s="39">
        <f>F7-1</f>
        <v>18</v>
      </c>
      <c r="H42" s="40">
        <f t="shared" si="1"/>
        <v>9360000</v>
      </c>
      <c r="I42" s="38">
        <v>520000</v>
      </c>
      <c r="J42" s="39">
        <f>I7-1</f>
        <v>22</v>
      </c>
      <c r="K42" s="40">
        <f t="shared" si="3"/>
        <v>11440000</v>
      </c>
      <c r="L42" s="38">
        <v>620000</v>
      </c>
      <c r="M42" s="39">
        <f>L7-1</f>
        <v>24</v>
      </c>
      <c r="N42" s="40">
        <f t="shared" si="5"/>
        <v>14880000</v>
      </c>
      <c r="O42" s="38">
        <v>420000</v>
      </c>
      <c r="P42" s="39">
        <f>O7-1</f>
        <v>24</v>
      </c>
      <c r="Q42" s="40">
        <f t="shared" si="7"/>
        <v>10080000</v>
      </c>
      <c r="R42" s="38">
        <v>320000</v>
      </c>
      <c r="S42" s="39">
        <f>R7-1</f>
        <v>5</v>
      </c>
      <c r="T42" s="40">
        <f t="shared" si="9"/>
        <v>1600000</v>
      </c>
      <c r="U42" s="38">
        <v>540000</v>
      </c>
      <c r="V42" s="39">
        <f>U7-1</f>
        <v>1</v>
      </c>
      <c r="W42" s="40">
        <f t="shared" si="11"/>
        <v>540000</v>
      </c>
      <c r="X42" s="38">
        <v>560000</v>
      </c>
      <c r="Y42" s="39">
        <f>X7-1</f>
        <v>1</v>
      </c>
      <c r="Z42" s="40">
        <f t="shared" si="13"/>
        <v>560000</v>
      </c>
    </row>
    <row r="43" spans="2:26" s="21" customFormat="1" ht="18" customHeight="1">
      <c r="B43" s="54">
        <v>34</v>
      </c>
      <c r="C43" s="84"/>
      <c r="D43" s="75" t="s">
        <v>142</v>
      </c>
      <c r="E43" s="85" t="s">
        <v>72</v>
      </c>
      <c r="F43" s="68">
        <v>1100000</v>
      </c>
      <c r="G43" s="59">
        <f>IF($E43="재사용",0,1)</f>
        <v>1</v>
      </c>
      <c r="H43" s="60">
        <f t="shared" si="1"/>
        <v>1100000</v>
      </c>
      <c r="I43" s="68">
        <v>1100000</v>
      </c>
      <c r="J43" s="59">
        <f>IF($E43="재사용",0,1)</f>
        <v>1</v>
      </c>
      <c r="K43" s="60">
        <f t="shared" si="3"/>
        <v>1100000</v>
      </c>
      <c r="L43" s="68">
        <v>1100000</v>
      </c>
      <c r="M43" s="59">
        <f>IF($E43="재사용",0,1)</f>
        <v>1</v>
      </c>
      <c r="N43" s="60">
        <f t="shared" si="5"/>
        <v>1100000</v>
      </c>
      <c r="O43" s="68">
        <v>700000</v>
      </c>
      <c r="P43" s="59">
        <f>IF($E43="재사용",0,1)</f>
        <v>1</v>
      </c>
      <c r="Q43" s="60">
        <f t="shared" si="7"/>
        <v>700000</v>
      </c>
      <c r="R43" s="68">
        <v>450000</v>
      </c>
      <c r="S43" s="59">
        <f>IF($E43="재사용",0,1)</f>
        <v>1</v>
      </c>
      <c r="T43" s="60">
        <f t="shared" si="9"/>
        <v>450000</v>
      </c>
      <c r="U43" s="68">
        <v>450000</v>
      </c>
      <c r="V43" s="59">
        <f>IF($E43="재사용",0,1)</f>
        <v>1</v>
      </c>
      <c r="W43" s="60">
        <f t="shared" si="11"/>
        <v>450000</v>
      </c>
      <c r="X43" s="68">
        <v>450000</v>
      </c>
      <c r="Y43" s="59">
        <f>IF($E43="재사용",0,1)</f>
        <v>1</v>
      </c>
      <c r="Z43" s="60">
        <f t="shared" si="13"/>
        <v>450000</v>
      </c>
    </row>
    <row r="44" spans="2:26" s="21" customFormat="1" ht="18" customHeight="1">
      <c r="B44" s="41">
        <v>35</v>
      </c>
      <c r="C44" s="35"/>
      <c r="D44" s="36" t="s">
        <v>143</v>
      </c>
      <c r="E44" s="83" t="s">
        <v>72</v>
      </c>
      <c r="F44" s="38">
        <v>1100000</v>
      </c>
      <c r="G44" s="39">
        <f>F7-1</f>
        <v>18</v>
      </c>
      <c r="H44" s="40">
        <f t="shared" si="1"/>
        <v>19800000</v>
      </c>
      <c r="I44" s="38">
        <v>1100000</v>
      </c>
      <c r="J44" s="39">
        <f>I7-1</f>
        <v>22</v>
      </c>
      <c r="K44" s="40">
        <f t="shared" si="3"/>
        <v>24200000</v>
      </c>
      <c r="L44" s="38">
        <v>1100000</v>
      </c>
      <c r="M44" s="39">
        <f>L7-1</f>
        <v>24</v>
      </c>
      <c r="N44" s="40">
        <f t="shared" si="5"/>
        <v>26400000</v>
      </c>
      <c r="O44" s="38">
        <v>700000</v>
      </c>
      <c r="P44" s="39">
        <f>O7-1</f>
        <v>24</v>
      </c>
      <c r="Q44" s="40">
        <f t="shared" si="7"/>
        <v>16800000</v>
      </c>
      <c r="R44" s="38">
        <v>450000</v>
      </c>
      <c r="S44" s="39">
        <f>R7-1</f>
        <v>5</v>
      </c>
      <c r="T44" s="40">
        <f t="shared" si="9"/>
        <v>2250000</v>
      </c>
      <c r="U44" s="38">
        <v>450000</v>
      </c>
      <c r="V44" s="39">
        <f>U7-1</f>
        <v>1</v>
      </c>
      <c r="W44" s="40">
        <f t="shared" si="11"/>
        <v>450000</v>
      </c>
      <c r="X44" s="38">
        <v>450000</v>
      </c>
      <c r="Y44" s="39">
        <f>X7-1</f>
        <v>1</v>
      </c>
      <c r="Z44" s="40">
        <f t="shared" si="13"/>
        <v>450000</v>
      </c>
    </row>
    <row r="45" spans="2:26" s="21" customFormat="1" ht="18" customHeight="1">
      <c r="B45" s="41">
        <v>36</v>
      </c>
      <c r="C45" s="35"/>
      <c r="D45" s="36" t="s">
        <v>144</v>
      </c>
      <c r="E45" s="83" t="s">
        <v>72</v>
      </c>
      <c r="F45" s="38">
        <v>250000</v>
      </c>
      <c r="G45" s="39">
        <f>IF($E45="재사용",0,1)</f>
        <v>1</v>
      </c>
      <c r="H45" s="40">
        <f t="shared" si="1"/>
        <v>250000</v>
      </c>
      <c r="I45" s="38">
        <v>250000</v>
      </c>
      <c r="J45" s="39">
        <f>IF($E45="재사용",0,1)</f>
        <v>1</v>
      </c>
      <c r="K45" s="40">
        <f t="shared" si="3"/>
        <v>250000</v>
      </c>
      <c r="L45" s="38">
        <v>250000</v>
      </c>
      <c r="M45" s="39">
        <f>IF($E45="재사용",0,1)</f>
        <v>1</v>
      </c>
      <c r="N45" s="40">
        <f t="shared" si="5"/>
        <v>250000</v>
      </c>
      <c r="O45" s="38">
        <v>150000</v>
      </c>
      <c r="P45" s="39">
        <f>IF($E45="재사용",0,1)</f>
        <v>1</v>
      </c>
      <c r="Q45" s="40">
        <f t="shared" si="7"/>
        <v>150000</v>
      </c>
      <c r="R45" s="38">
        <v>162000</v>
      </c>
      <c r="S45" s="39">
        <f>IF($E45="재사용",0,1)</f>
        <v>1</v>
      </c>
      <c r="T45" s="40">
        <f t="shared" si="9"/>
        <v>162000</v>
      </c>
      <c r="U45" s="38">
        <v>162000</v>
      </c>
      <c r="V45" s="39">
        <f>IF($E45="재사용",0,1)</f>
        <v>1</v>
      </c>
      <c r="W45" s="40">
        <f t="shared" si="11"/>
        <v>162000</v>
      </c>
      <c r="X45" s="38">
        <v>162000</v>
      </c>
      <c r="Y45" s="39">
        <f>IF($E45="재사용",0,1)</f>
        <v>1</v>
      </c>
      <c r="Z45" s="40">
        <f t="shared" si="13"/>
        <v>162000</v>
      </c>
    </row>
    <row r="46" spans="2:26" s="21" customFormat="1" ht="18" customHeight="1">
      <c r="B46" s="41">
        <v>37</v>
      </c>
      <c r="C46" s="35"/>
      <c r="D46" s="36" t="s">
        <v>145</v>
      </c>
      <c r="E46" s="37" t="s">
        <v>72</v>
      </c>
      <c r="F46" s="38">
        <v>250000</v>
      </c>
      <c r="G46" s="39">
        <f>F7-1</f>
        <v>18</v>
      </c>
      <c r="H46" s="40">
        <f t="shared" si="1"/>
        <v>4500000</v>
      </c>
      <c r="I46" s="38">
        <v>250000</v>
      </c>
      <c r="J46" s="39">
        <f>I7-1</f>
        <v>22</v>
      </c>
      <c r="K46" s="40">
        <f t="shared" si="3"/>
        <v>5500000</v>
      </c>
      <c r="L46" s="38">
        <v>250000</v>
      </c>
      <c r="M46" s="39">
        <f>L7-1</f>
        <v>24</v>
      </c>
      <c r="N46" s="40">
        <f t="shared" si="5"/>
        <v>6000000</v>
      </c>
      <c r="O46" s="38">
        <v>150000</v>
      </c>
      <c r="P46" s="39">
        <f>O7-1</f>
        <v>24</v>
      </c>
      <c r="Q46" s="40">
        <f t="shared" si="7"/>
        <v>3600000</v>
      </c>
      <c r="R46" s="38">
        <v>150000</v>
      </c>
      <c r="S46" s="39">
        <f>R7-1</f>
        <v>5</v>
      </c>
      <c r="T46" s="40">
        <f t="shared" si="9"/>
        <v>750000</v>
      </c>
      <c r="U46" s="38">
        <v>150000</v>
      </c>
      <c r="V46" s="39">
        <f>U7-1</f>
        <v>1</v>
      </c>
      <c r="W46" s="40">
        <f t="shared" si="11"/>
        <v>150000</v>
      </c>
      <c r="X46" s="38">
        <v>150000</v>
      </c>
      <c r="Y46" s="39">
        <f>X7-1</f>
        <v>1</v>
      </c>
      <c r="Z46" s="40">
        <f t="shared" si="13"/>
        <v>150000</v>
      </c>
    </row>
    <row r="47" spans="2:26" s="21" customFormat="1" ht="18" customHeight="1">
      <c r="B47" s="69">
        <v>38</v>
      </c>
      <c r="C47" s="70"/>
      <c r="D47" s="76" t="s">
        <v>146</v>
      </c>
      <c r="E47" s="72" t="s">
        <v>147</v>
      </c>
      <c r="F47" s="65">
        <v>88000</v>
      </c>
      <c r="G47" s="66">
        <f>F$7</f>
        <v>19</v>
      </c>
      <c r="H47" s="67">
        <f t="shared" si="1"/>
        <v>1672000</v>
      </c>
      <c r="I47" s="65">
        <v>88000</v>
      </c>
      <c r="J47" s="66">
        <f>I$7</f>
        <v>23</v>
      </c>
      <c r="K47" s="67">
        <f t="shared" si="3"/>
        <v>2024000</v>
      </c>
      <c r="L47" s="65">
        <v>88000</v>
      </c>
      <c r="M47" s="66">
        <f>L$7</f>
        <v>25</v>
      </c>
      <c r="N47" s="67">
        <f t="shared" si="5"/>
        <v>2200000</v>
      </c>
      <c r="O47" s="65">
        <v>88000</v>
      </c>
      <c r="P47" s="66">
        <f>O$7</f>
        <v>25</v>
      </c>
      <c r="Q47" s="67">
        <f t="shared" si="7"/>
        <v>2200000</v>
      </c>
      <c r="R47" s="65">
        <v>88000</v>
      </c>
      <c r="S47" s="66">
        <f>R$7</f>
        <v>6</v>
      </c>
      <c r="T47" s="67">
        <f t="shared" si="9"/>
        <v>528000</v>
      </c>
      <c r="U47" s="65">
        <v>88000</v>
      </c>
      <c r="V47" s="66">
        <f>U$7</f>
        <v>2</v>
      </c>
      <c r="W47" s="67">
        <f t="shared" si="11"/>
        <v>176000</v>
      </c>
      <c r="X47" s="65">
        <v>88000</v>
      </c>
      <c r="Y47" s="66">
        <f>X$7</f>
        <v>2</v>
      </c>
      <c r="Z47" s="67">
        <f t="shared" si="13"/>
        <v>176000</v>
      </c>
    </row>
    <row r="48" spans="2:26" s="21" customFormat="1" ht="18" customHeight="1">
      <c r="B48" s="54">
        <v>39</v>
      </c>
      <c r="C48" s="28" t="s">
        <v>148</v>
      </c>
      <c r="D48" s="36" t="s">
        <v>149</v>
      </c>
      <c r="E48" s="37" t="s">
        <v>72</v>
      </c>
      <c r="F48" s="38">
        <v>400000</v>
      </c>
      <c r="G48" s="59">
        <f t="shared" ref="G48:G58" si="21">IF($E48="재사용",0,1)</f>
        <v>1</v>
      </c>
      <c r="H48" s="40">
        <f t="shared" si="1"/>
        <v>400000</v>
      </c>
      <c r="I48" s="38">
        <v>400000</v>
      </c>
      <c r="J48" s="59">
        <f t="shared" ref="J48:J58" si="22">IF($E48="재사용",0,1)</f>
        <v>1</v>
      </c>
      <c r="K48" s="40">
        <f t="shared" si="3"/>
        <v>400000</v>
      </c>
      <c r="L48" s="38">
        <v>400000</v>
      </c>
      <c r="M48" s="59">
        <f t="shared" ref="M48:M58" si="23">IF($E48="재사용",0,1)</f>
        <v>1</v>
      </c>
      <c r="N48" s="40">
        <f t="shared" si="5"/>
        <v>400000</v>
      </c>
      <c r="O48" s="38">
        <v>400000</v>
      </c>
      <c r="P48" s="59">
        <f t="shared" ref="P48:P58" si="24">IF($E48="재사용",0,1)</f>
        <v>1</v>
      </c>
      <c r="Q48" s="40">
        <f t="shared" si="7"/>
        <v>400000</v>
      </c>
      <c r="R48" s="38">
        <v>400000</v>
      </c>
      <c r="S48" s="59">
        <f t="shared" ref="S48:S58" si="25">IF($E48="재사용",0,1)</f>
        <v>1</v>
      </c>
      <c r="T48" s="40">
        <f t="shared" si="9"/>
        <v>400000</v>
      </c>
      <c r="U48" s="38">
        <v>400000</v>
      </c>
      <c r="V48" s="59">
        <f t="shared" ref="V48:V58" si="26">IF($E48="재사용",0,1)</f>
        <v>1</v>
      </c>
      <c r="W48" s="40">
        <f t="shared" si="11"/>
        <v>400000</v>
      </c>
      <c r="X48" s="38">
        <v>400000</v>
      </c>
      <c r="Y48" s="59">
        <f t="shared" ref="Y48:Y59" si="27">IF($E48="재사용",0,1)</f>
        <v>1</v>
      </c>
      <c r="Z48" s="40">
        <f t="shared" si="13"/>
        <v>400000</v>
      </c>
    </row>
    <row r="49" spans="2:26" s="21" customFormat="1" ht="18" customHeight="1">
      <c r="B49" s="69">
        <v>40</v>
      </c>
      <c r="C49" s="70"/>
      <c r="D49" s="76" t="s">
        <v>150</v>
      </c>
      <c r="E49" s="72" t="s">
        <v>147</v>
      </c>
      <c r="F49" s="65">
        <v>2000000</v>
      </c>
      <c r="G49" s="66">
        <f t="shared" si="21"/>
        <v>1</v>
      </c>
      <c r="H49" s="67">
        <f t="shared" si="1"/>
        <v>2000000</v>
      </c>
      <c r="I49" s="65">
        <v>2400000</v>
      </c>
      <c r="J49" s="66">
        <f t="shared" si="22"/>
        <v>1</v>
      </c>
      <c r="K49" s="67">
        <f t="shared" si="3"/>
        <v>2400000</v>
      </c>
      <c r="L49" s="65">
        <v>2600000</v>
      </c>
      <c r="M49" s="66">
        <f t="shared" si="23"/>
        <v>1</v>
      </c>
      <c r="N49" s="67">
        <f t="shared" si="5"/>
        <v>2600000</v>
      </c>
      <c r="O49" s="65">
        <v>2600000</v>
      </c>
      <c r="P49" s="66">
        <f t="shared" si="24"/>
        <v>1</v>
      </c>
      <c r="Q49" s="67">
        <f t="shared" si="7"/>
        <v>2600000</v>
      </c>
      <c r="R49" s="65">
        <v>1600000</v>
      </c>
      <c r="S49" s="66">
        <f t="shared" si="25"/>
        <v>1</v>
      </c>
      <c r="T49" s="67">
        <f t="shared" si="9"/>
        <v>1600000</v>
      </c>
      <c r="U49" s="65">
        <v>1200000</v>
      </c>
      <c r="V49" s="66">
        <f t="shared" si="26"/>
        <v>1</v>
      </c>
      <c r="W49" s="67">
        <f t="shared" si="11"/>
        <v>1200000</v>
      </c>
      <c r="X49" s="65">
        <v>1400000</v>
      </c>
      <c r="Y49" s="66">
        <f t="shared" si="27"/>
        <v>1</v>
      </c>
      <c r="Z49" s="67">
        <f t="shared" si="13"/>
        <v>1400000</v>
      </c>
    </row>
    <row r="50" spans="2:26" s="21" customFormat="1" ht="18" customHeight="1">
      <c r="B50" s="69">
        <v>41</v>
      </c>
      <c r="C50" s="70" t="s">
        <v>151</v>
      </c>
      <c r="D50" s="76" t="s">
        <v>152</v>
      </c>
      <c r="E50" s="72" t="s">
        <v>147</v>
      </c>
      <c r="F50" s="65">
        <v>650000</v>
      </c>
      <c r="G50" s="66">
        <f t="shared" si="21"/>
        <v>1</v>
      </c>
      <c r="H50" s="67">
        <f t="shared" si="1"/>
        <v>650000</v>
      </c>
      <c r="I50" s="65">
        <v>650000</v>
      </c>
      <c r="J50" s="66">
        <f t="shared" si="22"/>
        <v>1</v>
      </c>
      <c r="K50" s="67">
        <f t="shared" si="3"/>
        <v>650000</v>
      </c>
      <c r="L50" s="65">
        <v>650000</v>
      </c>
      <c r="M50" s="66">
        <f t="shared" si="23"/>
        <v>1</v>
      </c>
      <c r="N50" s="67">
        <f t="shared" si="5"/>
        <v>650000</v>
      </c>
      <c r="O50" s="65">
        <v>650000</v>
      </c>
      <c r="P50" s="66">
        <f t="shared" si="24"/>
        <v>1</v>
      </c>
      <c r="Q50" s="67">
        <f t="shared" si="7"/>
        <v>650000</v>
      </c>
      <c r="R50" s="65">
        <v>650000</v>
      </c>
      <c r="S50" s="66">
        <f t="shared" si="25"/>
        <v>1</v>
      </c>
      <c r="T50" s="67">
        <f t="shared" si="9"/>
        <v>650000</v>
      </c>
      <c r="U50" s="65"/>
      <c r="V50" s="66">
        <f t="shared" si="26"/>
        <v>1</v>
      </c>
      <c r="W50" s="67">
        <f t="shared" si="11"/>
        <v>0</v>
      </c>
      <c r="X50" s="65"/>
      <c r="Y50" s="66">
        <f t="shared" si="27"/>
        <v>1</v>
      </c>
      <c r="Z50" s="67">
        <f t="shared" si="13"/>
        <v>0</v>
      </c>
    </row>
    <row r="51" spans="2:26" s="21" customFormat="1" ht="18" customHeight="1">
      <c r="B51" s="41">
        <v>42</v>
      </c>
      <c r="C51" s="28" t="s">
        <v>153</v>
      </c>
      <c r="D51" s="78" t="s">
        <v>154</v>
      </c>
      <c r="E51" s="86"/>
      <c r="F51" s="80">
        <v>800000</v>
      </c>
      <c r="G51" s="81">
        <f t="shared" si="21"/>
        <v>1</v>
      </c>
      <c r="H51" s="82">
        <f t="shared" si="1"/>
        <v>800000</v>
      </c>
      <c r="I51" s="80">
        <v>880000</v>
      </c>
      <c r="J51" s="81">
        <f t="shared" si="22"/>
        <v>1</v>
      </c>
      <c r="K51" s="82">
        <f t="shared" si="3"/>
        <v>880000</v>
      </c>
      <c r="L51" s="80">
        <v>920000</v>
      </c>
      <c r="M51" s="81">
        <f t="shared" si="23"/>
        <v>1</v>
      </c>
      <c r="N51" s="82">
        <f t="shared" si="5"/>
        <v>920000</v>
      </c>
      <c r="O51" s="80">
        <v>910000</v>
      </c>
      <c r="P51" s="81">
        <f t="shared" si="24"/>
        <v>1</v>
      </c>
      <c r="Q51" s="82">
        <f t="shared" si="7"/>
        <v>910000</v>
      </c>
      <c r="R51" s="80"/>
      <c r="S51" s="81">
        <f t="shared" si="25"/>
        <v>1</v>
      </c>
      <c r="T51" s="82">
        <f t="shared" si="9"/>
        <v>0</v>
      </c>
      <c r="U51" s="80"/>
      <c r="V51" s="81">
        <f t="shared" si="26"/>
        <v>1</v>
      </c>
      <c r="W51" s="82">
        <f t="shared" si="11"/>
        <v>0</v>
      </c>
      <c r="X51" s="80"/>
      <c r="Y51" s="81">
        <f t="shared" si="27"/>
        <v>1</v>
      </c>
      <c r="Z51" s="82">
        <f t="shared" si="13"/>
        <v>0</v>
      </c>
    </row>
    <row r="52" spans="2:26" s="21" customFormat="1" ht="18" customHeight="1">
      <c r="B52" s="41">
        <v>43</v>
      </c>
      <c r="C52" s="35" t="s">
        <v>155</v>
      </c>
      <c r="D52" s="36" t="s">
        <v>156</v>
      </c>
      <c r="E52" s="37"/>
      <c r="F52" s="38">
        <v>250000</v>
      </c>
      <c r="G52" s="39">
        <f t="shared" si="21"/>
        <v>1</v>
      </c>
      <c r="H52" s="40">
        <f t="shared" si="1"/>
        <v>250000</v>
      </c>
      <c r="I52" s="38">
        <v>250000</v>
      </c>
      <c r="J52" s="39">
        <f t="shared" si="22"/>
        <v>1</v>
      </c>
      <c r="K52" s="40">
        <f t="shared" si="3"/>
        <v>250000</v>
      </c>
      <c r="L52" s="38">
        <v>250000</v>
      </c>
      <c r="M52" s="39">
        <f t="shared" si="23"/>
        <v>1</v>
      </c>
      <c r="N52" s="40">
        <f t="shared" si="5"/>
        <v>250000</v>
      </c>
      <c r="O52" s="38">
        <v>250000</v>
      </c>
      <c r="P52" s="39">
        <f t="shared" si="24"/>
        <v>1</v>
      </c>
      <c r="Q52" s="40">
        <f t="shared" si="7"/>
        <v>250000</v>
      </c>
      <c r="R52" s="38"/>
      <c r="S52" s="39">
        <f t="shared" si="25"/>
        <v>1</v>
      </c>
      <c r="T52" s="40">
        <f t="shared" si="9"/>
        <v>0</v>
      </c>
      <c r="U52" s="38"/>
      <c r="V52" s="39">
        <f t="shared" si="26"/>
        <v>1</v>
      </c>
      <c r="W52" s="40">
        <f t="shared" si="11"/>
        <v>0</v>
      </c>
      <c r="X52" s="38"/>
      <c r="Y52" s="39">
        <f t="shared" si="27"/>
        <v>1</v>
      </c>
      <c r="Z52" s="40">
        <f t="shared" si="13"/>
        <v>0</v>
      </c>
    </row>
    <row r="53" spans="2:26" s="21" customFormat="1" ht="18" customHeight="1">
      <c r="B53" s="41">
        <v>44</v>
      </c>
      <c r="C53" s="35"/>
      <c r="D53" s="36" t="s">
        <v>157</v>
      </c>
      <c r="E53" s="37"/>
      <c r="F53" s="38">
        <v>1500000</v>
      </c>
      <c r="G53" s="39">
        <f t="shared" si="21"/>
        <v>1</v>
      </c>
      <c r="H53" s="40">
        <f t="shared" si="1"/>
        <v>1500000</v>
      </c>
      <c r="I53" s="38">
        <v>1900000</v>
      </c>
      <c r="J53" s="39">
        <f t="shared" si="22"/>
        <v>1</v>
      </c>
      <c r="K53" s="40">
        <f t="shared" si="3"/>
        <v>1900000</v>
      </c>
      <c r="L53" s="38">
        <v>2100000</v>
      </c>
      <c r="M53" s="39">
        <f t="shared" si="23"/>
        <v>1</v>
      </c>
      <c r="N53" s="40">
        <f t="shared" si="5"/>
        <v>2100000</v>
      </c>
      <c r="O53" s="38">
        <v>2100000</v>
      </c>
      <c r="P53" s="39">
        <f t="shared" si="24"/>
        <v>1</v>
      </c>
      <c r="Q53" s="40">
        <f t="shared" si="7"/>
        <v>2100000</v>
      </c>
      <c r="R53" s="38"/>
      <c r="S53" s="39">
        <f t="shared" si="25"/>
        <v>1</v>
      </c>
      <c r="T53" s="40">
        <f t="shared" si="9"/>
        <v>0</v>
      </c>
      <c r="U53" s="38"/>
      <c r="V53" s="39">
        <f t="shared" si="26"/>
        <v>1</v>
      </c>
      <c r="W53" s="40">
        <f t="shared" si="11"/>
        <v>0</v>
      </c>
      <c r="X53" s="38"/>
      <c r="Y53" s="39">
        <f t="shared" si="27"/>
        <v>1</v>
      </c>
      <c r="Z53" s="40">
        <f t="shared" si="13"/>
        <v>0</v>
      </c>
    </row>
    <row r="54" spans="2:26" s="21" customFormat="1" ht="18" customHeight="1">
      <c r="B54" s="41">
        <v>45</v>
      </c>
      <c r="C54" s="70"/>
      <c r="D54" s="76" t="s">
        <v>158</v>
      </c>
      <c r="E54" s="72"/>
      <c r="F54" s="65">
        <v>2500000</v>
      </c>
      <c r="G54" s="66">
        <f t="shared" si="21"/>
        <v>1</v>
      </c>
      <c r="H54" s="67">
        <f t="shared" si="1"/>
        <v>2500000</v>
      </c>
      <c r="I54" s="65">
        <v>2900000</v>
      </c>
      <c r="J54" s="66">
        <f t="shared" si="22"/>
        <v>1</v>
      </c>
      <c r="K54" s="67">
        <f t="shared" si="3"/>
        <v>2900000</v>
      </c>
      <c r="L54" s="65">
        <v>2240000</v>
      </c>
      <c r="M54" s="66">
        <f t="shared" si="23"/>
        <v>1</v>
      </c>
      <c r="N54" s="67">
        <f t="shared" si="5"/>
        <v>2240000</v>
      </c>
      <c r="O54" s="65">
        <v>3100000</v>
      </c>
      <c r="P54" s="66">
        <f t="shared" si="24"/>
        <v>1</v>
      </c>
      <c r="Q54" s="67">
        <f t="shared" si="7"/>
        <v>3100000</v>
      </c>
      <c r="R54" s="65">
        <v>3100000</v>
      </c>
      <c r="S54" s="66">
        <f t="shared" si="25"/>
        <v>1</v>
      </c>
      <c r="T54" s="67">
        <f t="shared" si="9"/>
        <v>3100000</v>
      </c>
      <c r="U54" s="65">
        <v>1500000</v>
      </c>
      <c r="V54" s="66">
        <f t="shared" si="26"/>
        <v>1</v>
      </c>
      <c r="W54" s="67">
        <f t="shared" si="11"/>
        <v>1500000</v>
      </c>
      <c r="X54" s="65"/>
      <c r="Y54" s="66">
        <f t="shared" si="27"/>
        <v>1</v>
      </c>
      <c r="Z54" s="67">
        <f t="shared" si="13"/>
        <v>0</v>
      </c>
    </row>
    <row r="55" spans="2:26" s="21" customFormat="1" ht="18" customHeight="1">
      <c r="B55" s="41">
        <v>46</v>
      </c>
      <c r="C55" s="35" t="s">
        <v>151</v>
      </c>
      <c r="D55" s="75" t="s">
        <v>159</v>
      </c>
      <c r="E55" s="57"/>
      <c r="F55" s="68">
        <v>3500000</v>
      </c>
      <c r="G55" s="59">
        <f t="shared" si="21"/>
        <v>1</v>
      </c>
      <c r="H55" s="60">
        <f t="shared" si="1"/>
        <v>3500000</v>
      </c>
      <c r="I55" s="68">
        <v>3500000</v>
      </c>
      <c r="J55" s="59">
        <f t="shared" si="22"/>
        <v>1</v>
      </c>
      <c r="K55" s="60">
        <f t="shared" si="3"/>
        <v>3500000</v>
      </c>
      <c r="L55" s="68">
        <v>3500000</v>
      </c>
      <c r="M55" s="59">
        <f t="shared" si="23"/>
        <v>1</v>
      </c>
      <c r="N55" s="60">
        <f t="shared" si="5"/>
        <v>3500000</v>
      </c>
      <c r="O55" s="68">
        <v>3500000</v>
      </c>
      <c r="P55" s="59">
        <f t="shared" si="24"/>
        <v>1</v>
      </c>
      <c r="Q55" s="60">
        <f t="shared" si="7"/>
        <v>3500000</v>
      </c>
      <c r="R55" s="68">
        <v>3500000</v>
      </c>
      <c r="S55" s="59">
        <f t="shared" si="25"/>
        <v>1</v>
      </c>
      <c r="T55" s="60">
        <f t="shared" si="9"/>
        <v>3500000</v>
      </c>
      <c r="U55" s="68">
        <v>3500000</v>
      </c>
      <c r="V55" s="59">
        <f t="shared" si="26"/>
        <v>1</v>
      </c>
      <c r="W55" s="60">
        <f t="shared" si="11"/>
        <v>3500000</v>
      </c>
      <c r="X55" s="68">
        <v>3500000</v>
      </c>
      <c r="Y55" s="59">
        <f t="shared" si="27"/>
        <v>1</v>
      </c>
      <c r="Z55" s="60">
        <f t="shared" si="13"/>
        <v>3500000</v>
      </c>
    </row>
    <row r="56" spans="2:26" s="21" customFormat="1" ht="18" customHeight="1">
      <c r="B56" s="69">
        <v>47</v>
      </c>
      <c r="C56" s="70"/>
      <c r="D56" s="76" t="s">
        <v>160</v>
      </c>
      <c r="E56" s="72"/>
      <c r="F56" s="65">
        <v>1500000</v>
      </c>
      <c r="G56" s="66">
        <f t="shared" si="21"/>
        <v>1</v>
      </c>
      <c r="H56" s="67">
        <f t="shared" si="1"/>
        <v>1500000</v>
      </c>
      <c r="I56" s="65">
        <v>1500000</v>
      </c>
      <c r="J56" s="66">
        <f t="shared" si="22"/>
        <v>1</v>
      </c>
      <c r="K56" s="67">
        <f t="shared" si="3"/>
        <v>1500000</v>
      </c>
      <c r="L56" s="65">
        <v>1500000</v>
      </c>
      <c r="M56" s="66">
        <f t="shared" si="23"/>
        <v>1</v>
      </c>
      <c r="N56" s="67">
        <f t="shared" si="5"/>
        <v>1500000</v>
      </c>
      <c r="O56" s="65">
        <v>1500000</v>
      </c>
      <c r="P56" s="66">
        <f t="shared" si="24"/>
        <v>1</v>
      </c>
      <c r="Q56" s="67">
        <f t="shared" si="7"/>
        <v>1500000</v>
      </c>
      <c r="R56" s="65">
        <v>1500000</v>
      </c>
      <c r="S56" s="66">
        <f t="shared" si="25"/>
        <v>1</v>
      </c>
      <c r="T56" s="67">
        <f t="shared" si="9"/>
        <v>1500000</v>
      </c>
      <c r="U56" s="65"/>
      <c r="V56" s="66">
        <f t="shared" si="26"/>
        <v>1</v>
      </c>
      <c r="W56" s="67">
        <f t="shared" si="11"/>
        <v>0</v>
      </c>
      <c r="X56" s="65"/>
      <c r="Y56" s="66">
        <f t="shared" si="27"/>
        <v>1</v>
      </c>
      <c r="Z56" s="67">
        <f t="shared" si="13"/>
        <v>0</v>
      </c>
    </row>
    <row r="57" spans="2:26" s="21" customFormat="1" ht="18" customHeight="1">
      <c r="B57" s="41">
        <v>48</v>
      </c>
      <c r="C57" s="87" t="s">
        <v>106</v>
      </c>
      <c r="D57" s="78" t="s">
        <v>107</v>
      </c>
      <c r="E57" s="37"/>
      <c r="F57" s="80">
        <v>400000</v>
      </c>
      <c r="G57" s="81">
        <f t="shared" si="21"/>
        <v>1</v>
      </c>
      <c r="H57" s="82">
        <f t="shared" si="1"/>
        <v>400000</v>
      </c>
      <c r="I57" s="80">
        <v>440000</v>
      </c>
      <c r="J57" s="81">
        <f t="shared" si="22"/>
        <v>1</v>
      </c>
      <c r="K57" s="82">
        <f t="shared" si="3"/>
        <v>440000</v>
      </c>
      <c r="L57" s="80">
        <v>460000</v>
      </c>
      <c r="M57" s="81">
        <f t="shared" si="23"/>
        <v>1</v>
      </c>
      <c r="N57" s="82">
        <f t="shared" si="5"/>
        <v>460000</v>
      </c>
      <c r="O57" s="80">
        <v>460000</v>
      </c>
      <c r="P57" s="81">
        <f t="shared" si="24"/>
        <v>1</v>
      </c>
      <c r="Q57" s="82">
        <f t="shared" si="7"/>
        <v>460000</v>
      </c>
      <c r="R57" s="80">
        <v>360000</v>
      </c>
      <c r="S57" s="81">
        <f t="shared" si="25"/>
        <v>1</v>
      </c>
      <c r="T57" s="82">
        <f t="shared" si="9"/>
        <v>360000</v>
      </c>
      <c r="U57" s="80">
        <v>300000</v>
      </c>
      <c r="V57" s="81">
        <f t="shared" si="26"/>
        <v>1</v>
      </c>
      <c r="W57" s="82">
        <f t="shared" si="11"/>
        <v>300000</v>
      </c>
      <c r="X57" s="80">
        <v>300000</v>
      </c>
      <c r="Y57" s="81">
        <f t="shared" si="27"/>
        <v>1</v>
      </c>
      <c r="Z57" s="82">
        <f t="shared" si="13"/>
        <v>300000</v>
      </c>
    </row>
    <row r="58" spans="2:26" s="21" customFormat="1" ht="18" customHeight="1">
      <c r="B58" s="41">
        <v>49</v>
      </c>
      <c r="C58" s="88"/>
      <c r="D58" s="36" t="s">
        <v>161</v>
      </c>
      <c r="E58" s="37"/>
      <c r="F58" s="38">
        <v>4750000</v>
      </c>
      <c r="G58" s="39">
        <f t="shared" si="21"/>
        <v>1</v>
      </c>
      <c r="H58" s="40">
        <f t="shared" si="1"/>
        <v>4750000</v>
      </c>
      <c r="I58" s="38">
        <v>5750000</v>
      </c>
      <c r="J58" s="39">
        <f t="shared" si="22"/>
        <v>1</v>
      </c>
      <c r="K58" s="40">
        <f t="shared" si="3"/>
        <v>5750000</v>
      </c>
      <c r="L58" s="38">
        <v>6250000</v>
      </c>
      <c r="M58" s="39">
        <f t="shared" si="23"/>
        <v>1</v>
      </c>
      <c r="N58" s="40">
        <f t="shared" si="5"/>
        <v>6250000</v>
      </c>
      <c r="O58" s="38">
        <v>6250000</v>
      </c>
      <c r="P58" s="39">
        <f t="shared" si="24"/>
        <v>1</v>
      </c>
      <c r="Q58" s="40">
        <f t="shared" si="7"/>
        <v>6250000</v>
      </c>
      <c r="R58" s="38">
        <v>1500000</v>
      </c>
      <c r="S58" s="39">
        <f t="shared" si="25"/>
        <v>1</v>
      </c>
      <c r="T58" s="40">
        <f t="shared" si="9"/>
        <v>1500000</v>
      </c>
      <c r="U58" s="38">
        <v>660000</v>
      </c>
      <c r="V58" s="39">
        <f t="shared" si="26"/>
        <v>1</v>
      </c>
      <c r="W58" s="40">
        <f t="shared" si="11"/>
        <v>660000</v>
      </c>
      <c r="X58" s="38">
        <v>660000</v>
      </c>
      <c r="Y58" s="39">
        <f t="shared" si="27"/>
        <v>1</v>
      </c>
      <c r="Z58" s="40">
        <f t="shared" si="13"/>
        <v>660000</v>
      </c>
    </row>
    <row r="59" spans="2:26" s="21" customFormat="1" ht="18" customHeight="1" thickBot="1">
      <c r="B59" s="89">
        <v>50</v>
      </c>
      <c r="C59" s="90"/>
      <c r="D59" s="36"/>
      <c r="E59" s="91"/>
      <c r="F59" s="92"/>
      <c r="G59" s="93"/>
      <c r="H59" s="94"/>
      <c r="I59" s="92"/>
      <c r="J59" s="93"/>
      <c r="K59" s="94"/>
      <c r="L59" s="92"/>
      <c r="M59" s="93"/>
      <c r="N59" s="94"/>
      <c r="O59" s="92"/>
      <c r="P59" s="93"/>
      <c r="Q59" s="94"/>
      <c r="R59" s="92"/>
      <c r="S59" s="93"/>
      <c r="T59" s="94"/>
      <c r="U59" s="92"/>
      <c r="V59" s="93"/>
      <c r="W59" s="94">
        <f t="shared" si="11"/>
        <v>0</v>
      </c>
      <c r="X59" s="92"/>
      <c r="Y59" s="93">
        <f t="shared" si="27"/>
        <v>1</v>
      </c>
      <c r="Z59" s="94">
        <f t="shared" si="13"/>
        <v>0</v>
      </c>
    </row>
    <row r="60" spans="2:26" s="21" customFormat="1" ht="18" customHeight="1">
      <c r="B60" s="265" t="s">
        <v>162</v>
      </c>
      <c r="C60" s="266"/>
      <c r="D60" s="266"/>
      <c r="E60" s="95"/>
      <c r="F60" s="288">
        <f>SUM(H10:H59)</f>
        <v>128052000</v>
      </c>
      <c r="G60" s="267"/>
      <c r="H60" s="268"/>
      <c r="I60" s="288">
        <f>SUM(K10:K59)</f>
        <v>142134000</v>
      </c>
      <c r="J60" s="267"/>
      <c r="K60" s="268"/>
      <c r="L60" s="288">
        <f>SUM(N10:N59)</f>
        <v>154140000</v>
      </c>
      <c r="M60" s="267"/>
      <c r="N60" s="268"/>
      <c r="O60" s="288">
        <f>SUM(Q10:Q59)</f>
        <v>131790000</v>
      </c>
      <c r="P60" s="267"/>
      <c r="Q60" s="268"/>
      <c r="R60" s="288">
        <f>SUM(T10:T59)</f>
        <v>57470000</v>
      </c>
      <c r="S60" s="267"/>
      <c r="T60" s="268"/>
      <c r="U60" s="288">
        <f>SUM(W10:W59)</f>
        <v>49188000</v>
      </c>
      <c r="V60" s="267"/>
      <c r="W60" s="268"/>
      <c r="X60" s="288">
        <f>SUM(Z10:Z59)</f>
        <v>50178000</v>
      </c>
      <c r="Y60" s="267"/>
      <c r="Z60" s="268"/>
    </row>
    <row r="61" spans="2:26" s="21" customFormat="1" ht="18" customHeight="1">
      <c r="B61" s="260" t="s">
        <v>163</v>
      </c>
      <c r="C61" s="261"/>
      <c r="D61" s="261"/>
      <c r="E61" s="96"/>
      <c r="F61" s="280">
        <v>30000000</v>
      </c>
      <c r="G61" s="281"/>
      <c r="H61" s="282"/>
      <c r="I61" s="280">
        <v>30000000</v>
      </c>
      <c r="J61" s="281"/>
      <c r="K61" s="282"/>
      <c r="L61" s="280">
        <v>31000000</v>
      </c>
      <c r="M61" s="281"/>
      <c r="N61" s="282"/>
      <c r="O61" s="280">
        <v>31500000</v>
      </c>
      <c r="P61" s="281"/>
      <c r="Q61" s="282"/>
      <c r="R61" s="280">
        <v>9500000</v>
      </c>
      <c r="S61" s="281"/>
      <c r="T61" s="282"/>
      <c r="U61" s="280">
        <v>12500000</v>
      </c>
      <c r="V61" s="281"/>
      <c r="W61" s="282"/>
      <c r="X61" s="280">
        <v>11000000</v>
      </c>
      <c r="Y61" s="281"/>
      <c r="Z61" s="282"/>
    </row>
    <row r="62" spans="2:26" s="21" customFormat="1" ht="18" customHeight="1">
      <c r="B62" s="97"/>
      <c r="C62" s="261" t="s">
        <v>164</v>
      </c>
      <c r="D62" s="261"/>
      <c r="E62" s="96"/>
      <c r="F62" s="280">
        <v>4500000</v>
      </c>
      <c r="G62" s="281"/>
      <c r="H62" s="282"/>
      <c r="I62" s="280">
        <v>4860000</v>
      </c>
      <c r="J62" s="281"/>
      <c r="K62" s="282"/>
      <c r="L62" s="280">
        <v>5000000</v>
      </c>
      <c r="M62" s="281"/>
      <c r="N62" s="282"/>
      <c r="O62" s="280">
        <v>5000000</v>
      </c>
      <c r="P62" s="281"/>
      <c r="Q62" s="282"/>
      <c r="R62" s="280">
        <v>1200000</v>
      </c>
      <c r="S62" s="281"/>
      <c r="T62" s="282"/>
      <c r="U62" s="280">
        <v>500000</v>
      </c>
      <c r="V62" s="281"/>
      <c r="W62" s="282"/>
      <c r="X62" s="280">
        <v>1500000</v>
      </c>
      <c r="Y62" s="281"/>
      <c r="Z62" s="282"/>
    </row>
    <row r="63" spans="2:26" s="21" customFormat="1" ht="18" customHeight="1" thickBot="1">
      <c r="B63" s="283" t="s">
        <v>165</v>
      </c>
      <c r="C63" s="284"/>
      <c r="D63" s="284"/>
      <c r="E63" s="98"/>
      <c r="F63" s="285">
        <v>4500000</v>
      </c>
      <c r="G63" s="286"/>
      <c r="H63" s="287"/>
      <c r="I63" s="285">
        <v>4860000</v>
      </c>
      <c r="J63" s="286"/>
      <c r="K63" s="287"/>
      <c r="L63" s="285">
        <v>5000000</v>
      </c>
      <c r="M63" s="286"/>
      <c r="N63" s="287"/>
      <c r="O63" s="285">
        <v>5000000</v>
      </c>
      <c r="P63" s="286"/>
      <c r="Q63" s="287"/>
      <c r="R63" s="285">
        <v>1200000</v>
      </c>
      <c r="S63" s="286"/>
      <c r="T63" s="287"/>
      <c r="U63" s="285">
        <v>500000</v>
      </c>
      <c r="V63" s="286"/>
      <c r="W63" s="287"/>
      <c r="X63" s="285"/>
      <c r="Y63" s="286"/>
      <c r="Z63" s="287"/>
    </row>
    <row r="64" spans="2:26" s="21" customFormat="1" ht="18" customHeight="1">
      <c r="B64" s="265" t="s">
        <v>166</v>
      </c>
      <c r="C64" s="266"/>
      <c r="D64" s="266"/>
      <c r="E64" s="99"/>
      <c r="F64" s="257">
        <f>SUM(F60:H62)-F63</f>
        <v>158052000</v>
      </c>
      <c r="G64" s="258"/>
      <c r="H64" s="259"/>
      <c r="I64" s="257">
        <f>SUM(I60:K62)-I63</f>
        <v>172134000</v>
      </c>
      <c r="J64" s="258"/>
      <c r="K64" s="259"/>
      <c r="L64" s="257">
        <f>SUM(L60:N62)-L63</f>
        <v>185140000</v>
      </c>
      <c r="M64" s="258"/>
      <c r="N64" s="259"/>
      <c r="O64" s="257">
        <f>SUM(O60:Q62)-O63</f>
        <v>163290000</v>
      </c>
      <c r="P64" s="258"/>
      <c r="Q64" s="259"/>
      <c r="R64" s="257">
        <f>SUM(R60:T62)-R63</f>
        <v>66970000</v>
      </c>
      <c r="S64" s="267"/>
      <c r="T64" s="268"/>
      <c r="U64" s="257">
        <f>SUM(U60:W62)-U63</f>
        <v>61688000</v>
      </c>
      <c r="V64" s="258"/>
      <c r="W64" s="259"/>
      <c r="X64" s="257">
        <f>SUM(X60:Z62)-X63</f>
        <v>62678000</v>
      </c>
      <c r="Y64" s="258"/>
      <c r="Z64" s="259"/>
    </row>
    <row r="65" spans="2:26" s="21" customFormat="1" ht="18" customHeight="1">
      <c r="B65" s="260" t="s">
        <v>167</v>
      </c>
      <c r="C65" s="261"/>
      <c r="D65" s="261"/>
      <c r="E65" s="100"/>
      <c r="F65" s="262">
        <f>F8</f>
        <v>3</v>
      </c>
      <c r="G65" s="263"/>
      <c r="H65" s="264"/>
      <c r="I65" s="262">
        <f>I8</f>
        <v>3</v>
      </c>
      <c r="J65" s="263"/>
      <c r="K65" s="264"/>
      <c r="L65" s="262">
        <f>L8</f>
        <v>1</v>
      </c>
      <c r="M65" s="263"/>
      <c r="N65" s="264"/>
      <c r="O65" s="262">
        <f>O8</f>
        <v>1</v>
      </c>
      <c r="P65" s="263"/>
      <c r="Q65" s="264"/>
      <c r="R65" s="262">
        <v>2</v>
      </c>
      <c r="S65" s="263"/>
      <c r="T65" s="264"/>
      <c r="U65" s="262">
        <f>U8</f>
        <v>1</v>
      </c>
      <c r="V65" s="263"/>
      <c r="W65" s="264"/>
      <c r="X65" s="262">
        <f>X8</f>
        <v>1</v>
      </c>
      <c r="Y65" s="263"/>
      <c r="Z65" s="264"/>
    </row>
    <row r="66" spans="2:26" s="21" customFormat="1" ht="28.5" customHeight="1" thickBot="1">
      <c r="B66" s="255" t="s">
        <v>168</v>
      </c>
      <c r="C66" s="256"/>
      <c r="D66" s="256"/>
      <c r="E66" s="101"/>
      <c r="F66" s="252">
        <f>F64*F65</f>
        <v>474156000</v>
      </c>
      <c r="G66" s="253"/>
      <c r="H66" s="254"/>
      <c r="I66" s="252">
        <f>I64*I65</f>
        <v>516402000</v>
      </c>
      <c r="J66" s="253"/>
      <c r="K66" s="254"/>
      <c r="L66" s="252">
        <f>L64*L65</f>
        <v>185140000</v>
      </c>
      <c r="M66" s="253"/>
      <c r="N66" s="254"/>
      <c r="O66" s="252">
        <f>O64*O65</f>
        <v>163290000</v>
      </c>
      <c r="P66" s="253"/>
      <c r="Q66" s="254"/>
      <c r="R66" s="252">
        <f>R64*R65</f>
        <v>133940000</v>
      </c>
      <c r="S66" s="253"/>
      <c r="T66" s="254"/>
      <c r="U66" s="252">
        <f>U64*U65</f>
        <v>61688000</v>
      </c>
      <c r="V66" s="253"/>
      <c r="W66" s="254"/>
      <c r="X66" s="252">
        <f>X64*X65</f>
        <v>62678000</v>
      </c>
      <c r="Y66" s="253"/>
      <c r="Z66" s="254"/>
    </row>
    <row r="67" spans="2:26" s="21" customFormat="1" ht="24" customHeight="1">
      <c r="B67" s="102"/>
      <c r="C67" s="102"/>
      <c r="D67" s="102"/>
      <c r="E67" s="103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4"/>
      <c r="Z67" s="104"/>
    </row>
    <row r="68" spans="2:26" s="106" customFormat="1" ht="9" customHeight="1">
      <c r="B68" s="105"/>
      <c r="C68" s="105"/>
      <c r="D68" s="105"/>
      <c r="E68" s="105"/>
      <c r="F68" s="105"/>
      <c r="G68" s="105"/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5"/>
      <c r="Z68" s="105"/>
    </row>
    <row r="69" spans="2:26" s="106" customFormat="1" ht="13.5"/>
    <row r="70" spans="2:26" s="106" customFormat="1" ht="13.5"/>
    <row r="71" spans="2:26" s="106" customFormat="1" ht="13.5"/>
    <row r="72" spans="2:26" s="106" customFormat="1" ht="13.5"/>
    <row r="73" spans="2:26" s="106" customFormat="1" ht="13.5"/>
  </sheetData>
  <mergeCells count="105">
    <mergeCell ref="U5:W5"/>
    <mergeCell ref="X5:Z5"/>
    <mergeCell ref="O6:Q6"/>
    <mergeCell ref="R6:T6"/>
    <mergeCell ref="U6:W6"/>
    <mergeCell ref="X6:Z6"/>
    <mergeCell ref="R3:T3"/>
    <mergeCell ref="U3:W3"/>
    <mergeCell ref="X3:Z3"/>
    <mergeCell ref="D4:E4"/>
    <mergeCell ref="F4:H4"/>
    <mergeCell ref="I4:K4"/>
    <mergeCell ref="L4:N4"/>
    <mergeCell ref="O4:Q4"/>
    <mergeCell ref="R4:T4"/>
    <mergeCell ref="U4:W4"/>
    <mergeCell ref="X4:Z4"/>
    <mergeCell ref="D3:E3"/>
    <mergeCell ref="F3:H3"/>
    <mergeCell ref="I3:K3"/>
    <mergeCell ref="L3:N3"/>
    <mergeCell ref="O3:Q3"/>
    <mergeCell ref="D5:E5"/>
    <mergeCell ref="F5:H5"/>
    <mergeCell ref="I5:K5"/>
    <mergeCell ref="L5:N5"/>
    <mergeCell ref="O5:Q5"/>
    <mergeCell ref="R8:T8"/>
    <mergeCell ref="U8:W8"/>
    <mergeCell ref="X8:Z8"/>
    <mergeCell ref="U60:W60"/>
    <mergeCell ref="X60:Z60"/>
    <mergeCell ref="D7:E7"/>
    <mergeCell ref="F7:H7"/>
    <mergeCell ref="I7:K7"/>
    <mergeCell ref="L7:N7"/>
    <mergeCell ref="O7:Q7"/>
    <mergeCell ref="R7:T7"/>
    <mergeCell ref="U7:W7"/>
    <mergeCell ref="X7:Z7"/>
    <mergeCell ref="D6:E6"/>
    <mergeCell ref="F6:H6"/>
    <mergeCell ref="I6:K6"/>
    <mergeCell ref="L6:N6"/>
    <mergeCell ref="O8:Q8"/>
    <mergeCell ref="R5:T5"/>
    <mergeCell ref="L61:N61"/>
    <mergeCell ref="O61:Q61"/>
    <mergeCell ref="R61:T61"/>
    <mergeCell ref="U61:W61"/>
    <mergeCell ref="X61:Z61"/>
    <mergeCell ref="B60:D60"/>
    <mergeCell ref="F60:H60"/>
    <mergeCell ref="I60:K60"/>
    <mergeCell ref="L60:N60"/>
    <mergeCell ref="O60:Q60"/>
    <mergeCell ref="R60:T60"/>
    <mergeCell ref="B3:C8"/>
    <mergeCell ref="D8:E8"/>
    <mergeCell ref="F8:H8"/>
    <mergeCell ref="I8:K8"/>
    <mergeCell ref="L8:N8"/>
    <mergeCell ref="U62:W62"/>
    <mergeCell ref="X62:Z62"/>
    <mergeCell ref="B63:D63"/>
    <mergeCell ref="F63:H63"/>
    <mergeCell ref="I63:K63"/>
    <mergeCell ref="L63:N63"/>
    <mergeCell ref="O63:Q63"/>
    <mergeCell ref="R63:T63"/>
    <mergeCell ref="U63:W63"/>
    <mergeCell ref="X63:Z63"/>
    <mergeCell ref="C62:D62"/>
    <mergeCell ref="F62:H62"/>
    <mergeCell ref="I62:K62"/>
    <mergeCell ref="L62:N62"/>
    <mergeCell ref="O62:Q62"/>
    <mergeCell ref="R62:T62"/>
    <mergeCell ref="B61:D61"/>
    <mergeCell ref="F61:H61"/>
    <mergeCell ref="I61:K61"/>
    <mergeCell ref="U66:W66"/>
    <mergeCell ref="X66:Z66"/>
    <mergeCell ref="B66:D66"/>
    <mergeCell ref="F66:H66"/>
    <mergeCell ref="I66:K66"/>
    <mergeCell ref="L66:N66"/>
    <mergeCell ref="O66:Q66"/>
    <mergeCell ref="R66:T66"/>
    <mergeCell ref="U64:W64"/>
    <mergeCell ref="X64:Z64"/>
    <mergeCell ref="B65:D65"/>
    <mergeCell ref="F65:H65"/>
    <mergeCell ref="I65:K65"/>
    <mergeCell ref="L65:N65"/>
    <mergeCell ref="O65:Q65"/>
    <mergeCell ref="R65:T65"/>
    <mergeCell ref="U65:W65"/>
    <mergeCell ref="X65:Z65"/>
    <mergeCell ref="B64:D64"/>
    <mergeCell ref="F64:H64"/>
    <mergeCell ref="I64:K64"/>
    <mergeCell ref="L64:N64"/>
    <mergeCell ref="O64:Q64"/>
    <mergeCell ref="R64:T64"/>
  </mergeCells>
  <phoneticPr fontId="18" type="noConversion"/>
  <pageMargins left="0.47244094488188981" right="0.39370078740157483" top="0.78740157480314965" bottom="0.39370078740157483" header="0" footer="0"/>
  <pageSetup paperSize="8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showGridLines="0" view="pageBreakPreview" zoomScaleNormal="85" zoomScaleSheetLayoutView="100" workbookViewId="0">
      <selection activeCell="A5" sqref="A5:J5"/>
    </sheetView>
  </sheetViews>
  <sheetFormatPr defaultRowHeight="11.25"/>
  <cols>
    <col min="1" max="1" width="10.5" style="133" bestFit="1" customWidth="1"/>
    <col min="2" max="2" width="32.125" style="133" customWidth="1"/>
    <col min="3" max="3" width="7.25" style="137" customWidth="1"/>
    <col min="4" max="4" width="26.375" style="137" customWidth="1"/>
    <col min="5" max="6" width="10.5" style="137" customWidth="1"/>
    <col min="7" max="7" width="11.625" style="137" customWidth="1"/>
    <col min="8" max="8" width="12" style="137" customWidth="1"/>
    <col min="9" max="9" width="19.375" style="139" bestFit="1" customWidth="1"/>
    <col min="10" max="10" width="16" style="134" customWidth="1"/>
    <col min="11" max="11" width="11" style="1" bestFit="1" customWidth="1"/>
    <col min="12" max="12" width="11.875" style="1" bestFit="1" customWidth="1"/>
    <col min="13" max="16384" width="9" style="1"/>
  </cols>
  <sheetData>
    <row r="1" spans="1:12" ht="24.95" customHeight="1">
      <c r="A1" s="201" t="s">
        <v>342</v>
      </c>
    </row>
    <row r="2" spans="1:12" ht="24.95" customHeight="1"/>
    <row r="3" spans="1:12" s="137" customFormat="1" ht="24.95" customHeight="1">
      <c r="A3" s="315" t="s">
        <v>56</v>
      </c>
      <c r="B3" s="315"/>
      <c r="C3" s="315" t="s">
        <v>266</v>
      </c>
      <c r="D3" s="307" t="s">
        <v>267</v>
      </c>
      <c r="E3" s="307" t="s">
        <v>323</v>
      </c>
      <c r="F3" s="307" t="s">
        <v>59</v>
      </c>
      <c r="G3" s="307" t="s">
        <v>268</v>
      </c>
      <c r="H3" s="307" t="s">
        <v>54</v>
      </c>
      <c r="I3" s="309" t="s">
        <v>269</v>
      </c>
      <c r="J3" s="307" t="s">
        <v>270</v>
      </c>
    </row>
    <row r="4" spans="1:12" s="137" customFormat="1" ht="24.95" customHeight="1">
      <c r="A4" s="315"/>
      <c r="B4" s="315"/>
      <c r="C4" s="315"/>
      <c r="D4" s="308"/>
      <c r="E4" s="308"/>
      <c r="F4" s="308"/>
      <c r="G4" s="308"/>
      <c r="H4" s="308"/>
      <c r="I4" s="310"/>
      <c r="J4" s="308"/>
    </row>
    <row r="5" spans="1:12" s="137" customFormat="1" ht="24.95" customHeight="1">
      <c r="A5" s="311" t="s">
        <v>344</v>
      </c>
      <c r="B5" s="312"/>
      <c r="C5" s="312"/>
      <c r="D5" s="312"/>
      <c r="E5" s="312"/>
      <c r="F5" s="312"/>
      <c r="G5" s="312"/>
      <c r="H5" s="312"/>
      <c r="I5" s="312"/>
      <c r="J5" s="312"/>
    </row>
    <row r="6" spans="1:12" ht="24.95" customHeight="1">
      <c r="A6" s="313" t="s">
        <v>47</v>
      </c>
      <c r="B6" s="173" t="s">
        <v>271</v>
      </c>
      <c r="C6" s="172" t="s">
        <v>272</v>
      </c>
      <c r="D6" s="172" t="s">
        <v>273</v>
      </c>
      <c r="E6" s="193">
        <v>2</v>
      </c>
      <c r="F6" s="151"/>
      <c r="G6" s="151"/>
      <c r="H6" s="151"/>
      <c r="I6" s="138"/>
      <c r="J6" s="108"/>
    </row>
    <row r="7" spans="1:12" ht="24.95" customHeight="1">
      <c r="A7" s="316"/>
      <c r="B7" s="207" t="s">
        <v>340</v>
      </c>
      <c r="C7" s="172" t="s">
        <v>272</v>
      </c>
      <c r="D7" s="172" t="s">
        <v>273</v>
      </c>
      <c r="E7" s="193">
        <v>2</v>
      </c>
      <c r="F7" s="151"/>
      <c r="G7" s="151"/>
      <c r="H7" s="151"/>
      <c r="I7" s="138"/>
      <c r="J7" s="108"/>
    </row>
    <row r="8" spans="1:12" ht="24.95" customHeight="1">
      <c r="A8" s="316"/>
      <c r="B8" s="173" t="s">
        <v>274</v>
      </c>
      <c r="C8" s="172" t="s">
        <v>272</v>
      </c>
      <c r="D8" s="172" t="s">
        <v>273</v>
      </c>
      <c r="E8" s="193">
        <v>2</v>
      </c>
      <c r="F8" s="151"/>
      <c r="G8" s="151"/>
      <c r="H8" s="151"/>
      <c r="I8" s="138"/>
      <c r="J8" s="108"/>
    </row>
    <row r="9" spans="1:12" ht="24.95" customHeight="1">
      <c r="A9" s="316"/>
      <c r="B9" s="313" t="s">
        <v>275</v>
      </c>
      <c r="C9" s="172" t="s">
        <v>272</v>
      </c>
      <c r="D9" s="172" t="s">
        <v>273</v>
      </c>
      <c r="E9" s="193">
        <v>2</v>
      </c>
      <c r="F9" s="151"/>
      <c r="G9" s="151"/>
      <c r="H9" s="151"/>
      <c r="I9" s="138"/>
      <c r="J9" s="108"/>
    </row>
    <row r="10" spans="1:12" ht="24.95" customHeight="1">
      <c r="A10" s="314"/>
      <c r="B10" s="314"/>
      <c r="C10" s="172" t="s">
        <v>272</v>
      </c>
      <c r="D10" s="172" t="s">
        <v>276</v>
      </c>
      <c r="E10" s="193">
        <v>2</v>
      </c>
      <c r="F10" s="151"/>
      <c r="G10" s="151"/>
      <c r="H10" s="151"/>
      <c r="I10" s="138"/>
      <c r="J10" s="108"/>
    </row>
    <row r="11" spans="1:12" ht="24.95" customHeight="1">
      <c r="A11" s="173" t="s">
        <v>169</v>
      </c>
      <c r="B11" s="173" t="s">
        <v>170</v>
      </c>
      <c r="C11" s="172" t="s">
        <v>272</v>
      </c>
      <c r="D11" s="172" t="s">
        <v>277</v>
      </c>
      <c r="E11" s="151">
        <v>5000</v>
      </c>
      <c r="F11" s="151"/>
      <c r="G11" s="151"/>
      <c r="H11" s="151"/>
      <c r="I11" s="138"/>
      <c r="J11" s="172"/>
      <c r="K11" s="5"/>
      <c r="L11" s="6"/>
    </row>
    <row r="12" spans="1:12" ht="24.95" customHeight="1">
      <c r="A12" s="173" t="s">
        <v>172</v>
      </c>
      <c r="B12" s="173"/>
      <c r="C12" s="172"/>
      <c r="D12" s="172"/>
      <c r="E12" s="151"/>
      <c r="F12" s="151"/>
      <c r="G12" s="151"/>
      <c r="H12" s="151"/>
      <c r="I12" s="138"/>
      <c r="J12" s="128"/>
      <c r="K12" s="5"/>
    </row>
    <row r="13" spans="1:12" ht="24.95" customHeight="1">
      <c r="A13" s="126" t="s">
        <v>265</v>
      </c>
      <c r="B13" s="127"/>
      <c r="C13" s="172">
        <v>2</v>
      </c>
      <c r="D13" s="172"/>
      <c r="E13" s="151"/>
      <c r="F13" s="151"/>
      <c r="G13" s="151"/>
      <c r="H13" s="151"/>
      <c r="I13" s="138"/>
      <c r="J13" s="128"/>
      <c r="K13" s="5"/>
    </row>
    <row r="14" spans="1:12" ht="31.5" customHeight="1">
      <c r="A14" s="126" t="s">
        <v>174</v>
      </c>
      <c r="B14" s="129"/>
      <c r="C14" s="172">
        <v>2</v>
      </c>
      <c r="D14" s="172"/>
      <c r="E14" s="151"/>
      <c r="F14" s="151"/>
      <c r="G14" s="151"/>
      <c r="H14" s="151"/>
      <c r="I14" s="138"/>
      <c r="J14" s="128"/>
      <c r="K14" s="5"/>
    </row>
    <row r="21" spans="8:8">
      <c r="H21" s="152"/>
    </row>
  </sheetData>
  <mergeCells count="12">
    <mergeCell ref="H3:H4"/>
    <mergeCell ref="I3:I4"/>
    <mergeCell ref="J3:J4"/>
    <mergeCell ref="A5:J5"/>
    <mergeCell ref="B9:B10"/>
    <mergeCell ref="A3:B4"/>
    <mergeCell ref="C3:C4"/>
    <mergeCell ref="D3:D4"/>
    <mergeCell ref="E3:E4"/>
    <mergeCell ref="F3:F4"/>
    <mergeCell ref="G3:G4"/>
    <mergeCell ref="A6:A10"/>
  </mergeCells>
  <phoneticPr fontId="18" type="noConversion"/>
  <pageMargins left="0.70866141732283472" right="0.39370078740157483" top="0.74803149606299213" bottom="0.35433070866141736" header="0.51181102362204722" footer="0.31496062992125984"/>
  <pageSetup paperSize="9" scale="79" fitToHeight="0" orientation="landscape" r:id="rId1"/>
  <headerFooter>
    <oddHeader>&amp;C&amp;"굴림체,굵게"&amp;14재사용품 산출내역서</oddHeader>
    <oddFooter>&amp;L&amp;"굴림체,보통"정부대전청사 관리소 시설과&amp;C&amp;"굴림체,보통"&amp;P/&amp;N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showGridLines="0" view="pageBreakPreview" zoomScaleNormal="80" zoomScaleSheetLayoutView="100" workbookViewId="0"/>
  </sheetViews>
  <sheetFormatPr defaultRowHeight="11.25"/>
  <cols>
    <col min="1" max="1" width="10.5" style="137" bestFit="1" customWidth="1"/>
    <col min="2" max="2" width="41.75" style="133" customWidth="1"/>
    <col min="3" max="3" width="7.25" style="137" customWidth="1"/>
    <col min="4" max="4" width="10.5" style="139" customWidth="1"/>
    <col min="5" max="5" width="17.875" style="139" customWidth="1"/>
    <col min="6" max="6" width="15.375" style="139" customWidth="1"/>
    <col min="7" max="7" width="16" style="134" customWidth="1"/>
    <col min="8" max="8" width="11" style="1" bestFit="1" customWidth="1"/>
    <col min="9" max="9" width="9" style="1"/>
    <col min="10" max="10" width="36.875" style="140" customWidth="1"/>
    <col min="11" max="11" width="9" style="1"/>
    <col min="12" max="12" width="9.875" style="1" bestFit="1" customWidth="1"/>
    <col min="13" max="16384" width="9" style="1"/>
  </cols>
  <sheetData>
    <row r="1" spans="1:10" ht="24.95" customHeight="1">
      <c r="A1" s="201" t="s">
        <v>342</v>
      </c>
      <c r="B1" s="202"/>
      <c r="C1" s="202"/>
      <c r="D1" s="202"/>
      <c r="E1" s="202"/>
      <c r="F1" s="202"/>
      <c r="G1" s="202"/>
    </row>
    <row r="2" spans="1:10" ht="24.95" customHeight="1"/>
    <row r="3" spans="1:10" s="137" customFormat="1" ht="21" customHeight="1">
      <c r="A3" s="315" t="s">
        <v>56</v>
      </c>
      <c r="B3" s="315"/>
      <c r="C3" s="315" t="s">
        <v>57</v>
      </c>
      <c r="D3" s="307" t="s">
        <v>323</v>
      </c>
      <c r="E3" s="307" t="s">
        <v>303</v>
      </c>
      <c r="F3" s="322" t="s">
        <v>257</v>
      </c>
      <c r="G3" s="307" t="s">
        <v>64</v>
      </c>
      <c r="J3" s="140"/>
    </row>
    <row r="4" spans="1:10" s="137" customFormat="1" ht="21" customHeight="1">
      <c r="A4" s="315"/>
      <c r="B4" s="315"/>
      <c r="C4" s="315"/>
      <c r="D4" s="321"/>
      <c r="E4" s="321"/>
      <c r="F4" s="321"/>
      <c r="G4" s="308"/>
      <c r="J4" s="140"/>
    </row>
    <row r="5" spans="1:10" s="137" customFormat="1" ht="23.1" customHeight="1">
      <c r="A5" s="317" t="s">
        <v>343</v>
      </c>
      <c r="B5" s="317"/>
      <c r="C5" s="317"/>
      <c r="D5" s="317"/>
      <c r="E5" s="317"/>
      <c r="F5" s="317"/>
      <c r="G5" s="317"/>
      <c r="J5" s="140"/>
    </row>
    <row r="6" spans="1:10" ht="23.1" customHeight="1">
      <c r="A6" s="130" t="s">
        <v>258</v>
      </c>
      <c r="B6" s="176" t="s">
        <v>259</v>
      </c>
      <c r="C6" s="194" t="s">
        <v>260</v>
      </c>
      <c r="D6" s="195">
        <v>1</v>
      </c>
      <c r="E6" s="196"/>
      <c r="F6" s="197"/>
      <c r="G6" s="108"/>
    </row>
    <row r="7" spans="1:10" ht="23.1" customHeight="1">
      <c r="A7" s="318" t="s">
        <v>261</v>
      </c>
      <c r="B7" s="176" t="s">
        <v>187</v>
      </c>
      <c r="C7" s="130" t="s">
        <v>262</v>
      </c>
      <c r="D7" s="198">
        <v>6</v>
      </c>
      <c r="E7" s="197"/>
      <c r="F7" s="197"/>
      <c r="G7" s="108"/>
      <c r="J7" s="141"/>
    </row>
    <row r="8" spans="1:10" ht="23.1" customHeight="1">
      <c r="A8" s="319"/>
      <c r="B8" s="176" t="s">
        <v>188</v>
      </c>
      <c r="C8" s="130" t="s">
        <v>262</v>
      </c>
      <c r="D8" s="198">
        <v>6</v>
      </c>
      <c r="E8" s="197"/>
      <c r="F8" s="197"/>
      <c r="G8" s="108"/>
      <c r="J8" s="141"/>
    </row>
    <row r="9" spans="1:10" ht="23.1" customHeight="1">
      <c r="A9" s="319"/>
      <c r="B9" s="176" t="s">
        <v>189</v>
      </c>
      <c r="C9" s="130" t="s">
        <v>262</v>
      </c>
      <c r="D9" s="198">
        <v>6</v>
      </c>
      <c r="E9" s="197"/>
      <c r="F9" s="197"/>
      <c r="G9" s="130"/>
      <c r="H9" s="5"/>
      <c r="J9" s="141"/>
    </row>
    <row r="10" spans="1:10" ht="23.1" customHeight="1">
      <c r="A10" s="319"/>
      <c r="B10" s="176" t="s">
        <v>190</v>
      </c>
      <c r="C10" s="130" t="s">
        <v>262</v>
      </c>
      <c r="D10" s="198">
        <v>10</v>
      </c>
      <c r="E10" s="197"/>
      <c r="F10" s="197"/>
      <c r="G10" s="130"/>
      <c r="H10" s="5"/>
      <c r="J10" s="141"/>
    </row>
    <row r="11" spans="1:10" ht="23.1" customHeight="1">
      <c r="A11" s="319"/>
      <c r="B11" s="176" t="s">
        <v>191</v>
      </c>
      <c r="C11" s="130" t="s">
        <v>262</v>
      </c>
      <c r="D11" s="198">
        <v>4</v>
      </c>
      <c r="E11" s="197"/>
      <c r="F11" s="197"/>
      <c r="G11" s="130"/>
      <c r="H11" s="5"/>
      <c r="J11" s="141"/>
    </row>
    <row r="12" spans="1:10" ht="23.1" customHeight="1">
      <c r="A12" s="319"/>
      <c r="B12" s="176" t="s">
        <v>192</v>
      </c>
      <c r="C12" s="130" t="s">
        <v>262</v>
      </c>
      <c r="D12" s="198">
        <v>3</v>
      </c>
      <c r="E12" s="197"/>
      <c r="F12" s="197"/>
      <c r="G12" s="130"/>
      <c r="H12" s="5"/>
      <c r="J12" s="141"/>
    </row>
    <row r="13" spans="1:10" ht="23.1" customHeight="1">
      <c r="A13" s="319"/>
      <c r="B13" s="176" t="s">
        <v>193</v>
      </c>
      <c r="C13" s="130" t="s">
        <v>262</v>
      </c>
      <c r="D13" s="198">
        <v>3</v>
      </c>
      <c r="E13" s="197"/>
      <c r="F13" s="197"/>
      <c r="G13" s="130"/>
      <c r="H13" s="5"/>
      <c r="J13" s="141"/>
    </row>
    <row r="14" spans="1:10" ht="23.1" customHeight="1">
      <c r="A14" s="320"/>
      <c r="B14" s="176" t="s">
        <v>194</v>
      </c>
      <c r="C14" s="130" t="s">
        <v>262</v>
      </c>
      <c r="D14" s="198">
        <v>3</v>
      </c>
      <c r="E14" s="197"/>
      <c r="F14" s="197"/>
      <c r="G14" s="130"/>
      <c r="H14" s="5"/>
      <c r="J14" s="141"/>
    </row>
    <row r="15" spans="1:10" ht="23.1" customHeight="1">
      <c r="A15" s="318" t="s">
        <v>263</v>
      </c>
      <c r="B15" s="176" t="s">
        <v>195</v>
      </c>
      <c r="C15" s="130" t="s">
        <v>262</v>
      </c>
      <c r="D15" s="198">
        <v>3</v>
      </c>
      <c r="E15" s="197"/>
      <c r="F15" s="197"/>
      <c r="G15" s="130"/>
      <c r="H15" s="5"/>
      <c r="J15" s="141"/>
    </row>
    <row r="16" spans="1:10" ht="23.1" customHeight="1">
      <c r="A16" s="319"/>
      <c r="B16" s="176" t="s">
        <v>196</v>
      </c>
      <c r="C16" s="130" t="s">
        <v>262</v>
      </c>
      <c r="D16" s="198">
        <v>5</v>
      </c>
      <c r="E16" s="197"/>
      <c r="F16" s="197"/>
      <c r="G16" s="130"/>
      <c r="H16" s="5"/>
      <c r="J16" s="141"/>
    </row>
    <row r="17" spans="1:10" ht="23.1" customHeight="1">
      <c r="A17" s="319"/>
      <c r="B17" s="176" t="s">
        <v>197</v>
      </c>
      <c r="C17" s="130" t="s">
        <v>262</v>
      </c>
      <c r="D17" s="198">
        <v>15</v>
      </c>
      <c r="E17" s="197"/>
      <c r="F17" s="197"/>
      <c r="G17" s="130"/>
      <c r="H17" s="5"/>
      <c r="J17" s="141"/>
    </row>
    <row r="18" spans="1:10" ht="23.1" customHeight="1">
      <c r="A18" s="319"/>
      <c r="B18" s="176" t="s">
        <v>198</v>
      </c>
      <c r="C18" s="130" t="s">
        <v>262</v>
      </c>
      <c r="D18" s="198">
        <v>6</v>
      </c>
      <c r="E18" s="197"/>
      <c r="F18" s="197"/>
      <c r="G18" s="130"/>
      <c r="H18" s="5"/>
      <c r="J18" s="141"/>
    </row>
    <row r="19" spans="1:10" ht="23.1" customHeight="1">
      <c r="A19" s="319"/>
      <c r="B19" s="176" t="s">
        <v>199</v>
      </c>
      <c r="C19" s="130" t="s">
        <v>262</v>
      </c>
      <c r="D19" s="198">
        <v>6</v>
      </c>
      <c r="E19" s="197"/>
      <c r="F19" s="197"/>
      <c r="G19" s="130"/>
      <c r="H19" s="5"/>
      <c r="J19" s="141"/>
    </row>
    <row r="20" spans="1:10" ht="23.1" customHeight="1">
      <c r="A20" s="319"/>
      <c r="B20" s="176" t="s">
        <v>200</v>
      </c>
      <c r="C20" s="130" t="s">
        <v>262</v>
      </c>
      <c r="D20" s="198">
        <v>20</v>
      </c>
      <c r="E20" s="197"/>
      <c r="F20" s="197"/>
      <c r="G20" s="130"/>
      <c r="H20" s="5"/>
      <c r="J20" s="141"/>
    </row>
    <row r="21" spans="1:10" ht="23.1" customHeight="1">
      <c r="A21" s="319"/>
      <c r="B21" s="176" t="s">
        <v>201</v>
      </c>
      <c r="C21" s="130" t="s">
        <v>262</v>
      </c>
      <c r="D21" s="198">
        <v>20</v>
      </c>
      <c r="E21" s="197"/>
      <c r="F21" s="197"/>
      <c r="G21" s="130"/>
      <c r="H21" s="5"/>
      <c r="J21" s="141"/>
    </row>
    <row r="22" spans="1:10" ht="23.1" customHeight="1">
      <c r="A22" s="319"/>
      <c r="B22" s="176" t="s">
        <v>202</v>
      </c>
      <c r="C22" s="130" t="s">
        <v>262</v>
      </c>
      <c r="D22" s="198">
        <v>6</v>
      </c>
      <c r="E22" s="197"/>
      <c r="F22" s="197"/>
      <c r="G22" s="130"/>
      <c r="H22" s="5"/>
      <c r="J22" s="141"/>
    </row>
    <row r="23" spans="1:10" ht="23.1" customHeight="1">
      <c r="A23" s="319"/>
      <c r="B23" s="176" t="s">
        <v>203</v>
      </c>
      <c r="C23" s="130" t="s">
        <v>262</v>
      </c>
      <c r="D23" s="198">
        <v>6</v>
      </c>
      <c r="E23" s="197"/>
      <c r="F23" s="197"/>
      <c r="G23" s="130"/>
      <c r="H23" s="5"/>
      <c r="J23" s="141"/>
    </row>
    <row r="24" spans="1:10" ht="23.1" customHeight="1">
      <c r="A24" s="319"/>
      <c r="B24" s="176" t="s">
        <v>204</v>
      </c>
      <c r="C24" s="130" t="s">
        <v>262</v>
      </c>
      <c r="D24" s="198">
        <v>6</v>
      </c>
      <c r="E24" s="197"/>
      <c r="F24" s="197"/>
      <c r="G24" s="130"/>
      <c r="H24" s="5"/>
      <c r="J24" s="141"/>
    </row>
    <row r="25" spans="1:10" ht="23.1" customHeight="1">
      <c r="A25" s="319"/>
      <c r="B25" s="176" t="s">
        <v>194</v>
      </c>
      <c r="C25" s="130" t="s">
        <v>262</v>
      </c>
      <c r="D25" s="198">
        <v>4</v>
      </c>
      <c r="E25" s="197"/>
      <c r="F25" s="197"/>
      <c r="G25" s="130"/>
      <c r="H25" s="5"/>
      <c r="J25" s="141"/>
    </row>
    <row r="26" spans="1:10" ht="23.1" customHeight="1">
      <c r="A26" s="319"/>
      <c r="B26" s="176" t="s">
        <v>205</v>
      </c>
      <c r="C26" s="130" t="s">
        <v>262</v>
      </c>
      <c r="D26" s="198">
        <v>6</v>
      </c>
      <c r="E26" s="197"/>
      <c r="F26" s="197"/>
      <c r="G26" s="130"/>
      <c r="H26" s="5"/>
      <c r="J26" s="141"/>
    </row>
    <row r="27" spans="1:10" ht="23.1" customHeight="1">
      <c r="A27" s="319"/>
      <c r="B27" s="176" t="s">
        <v>206</v>
      </c>
      <c r="C27" s="130" t="s">
        <v>262</v>
      </c>
      <c r="D27" s="198">
        <v>4</v>
      </c>
      <c r="E27" s="197"/>
      <c r="F27" s="197"/>
      <c r="G27" s="130"/>
      <c r="H27" s="5"/>
      <c r="J27" s="141"/>
    </row>
    <row r="28" spans="1:10" ht="23.1" customHeight="1">
      <c r="A28" s="319"/>
      <c r="B28" s="176" t="s">
        <v>207</v>
      </c>
      <c r="C28" s="130" t="s">
        <v>262</v>
      </c>
      <c r="D28" s="198">
        <v>6</v>
      </c>
      <c r="E28" s="197"/>
      <c r="F28" s="197"/>
      <c r="G28" s="130"/>
      <c r="H28" s="5"/>
      <c r="J28" s="141"/>
    </row>
    <row r="29" spans="1:10" ht="23.1" customHeight="1">
      <c r="A29" s="319"/>
      <c r="B29" s="176" t="s">
        <v>279</v>
      </c>
      <c r="C29" s="130" t="s">
        <v>262</v>
      </c>
      <c r="D29" s="198">
        <v>2</v>
      </c>
      <c r="E29" s="197"/>
      <c r="F29" s="197"/>
      <c r="G29" s="130"/>
      <c r="H29" s="5"/>
      <c r="J29" s="141"/>
    </row>
    <row r="30" spans="1:10" ht="23.1" customHeight="1">
      <c r="A30" s="319"/>
      <c r="B30" s="176" t="s">
        <v>278</v>
      </c>
      <c r="C30" s="130" t="s">
        <v>262</v>
      </c>
      <c r="D30" s="198">
        <v>2</v>
      </c>
      <c r="E30" s="197"/>
      <c r="F30" s="197"/>
      <c r="G30" s="130"/>
      <c r="H30" s="5"/>
      <c r="J30" s="141"/>
    </row>
    <row r="31" spans="1:10" ht="23.1" customHeight="1">
      <c r="A31" s="320"/>
      <c r="B31" s="176" t="s">
        <v>208</v>
      </c>
      <c r="C31" s="130" t="s">
        <v>262</v>
      </c>
      <c r="D31" s="198">
        <v>2</v>
      </c>
      <c r="E31" s="197"/>
      <c r="F31" s="197"/>
      <c r="G31" s="199"/>
      <c r="H31" s="5"/>
      <c r="J31" s="141"/>
    </row>
    <row r="32" spans="1:10" ht="23.1" customHeight="1">
      <c r="A32" s="130" t="s">
        <v>264</v>
      </c>
      <c r="B32" s="176"/>
      <c r="C32" s="130"/>
      <c r="D32" s="197"/>
      <c r="E32" s="197"/>
      <c r="F32" s="200"/>
      <c r="G32" s="125"/>
      <c r="H32" s="5"/>
    </row>
    <row r="33" spans="1:8" ht="23.1" customHeight="1">
      <c r="A33" s="108" t="s">
        <v>265</v>
      </c>
      <c r="B33" s="127"/>
      <c r="C33" s="130"/>
      <c r="D33" s="197"/>
      <c r="E33" s="197"/>
      <c r="F33" s="197"/>
      <c r="G33" s="131"/>
      <c r="H33" s="5"/>
    </row>
    <row r="34" spans="1:8" ht="23.1" customHeight="1">
      <c r="A34" s="108" t="s">
        <v>52</v>
      </c>
      <c r="B34" s="129"/>
      <c r="C34" s="130"/>
      <c r="D34" s="197"/>
      <c r="E34" s="197"/>
      <c r="F34" s="197"/>
      <c r="G34" s="131"/>
      <c r="H34" s="5"/>
    </row>
  </sheetData>
  <mergeCells count="9">
    <mergeCell ref="A5:G5"/>
    <mergeCell ref="A7:A14"/>
    <mergeCell ref="A15:A31"/>
    <mergeCell ref="G3:G4"/>
    <mergeCell ref="A3:B4"/>
    <mergeCell ref="C3:C4"/>
    <mergeCell ref="D3:D4"/>
    <mergeCell ref="E3:E4"/>
    <mergeCell ref="F3:F4"/>
  </mergeCells>
  <phoneticPr fontId="18" type="noConversion"/>
  <pageMargins left="0.70866141732283472" right="0.39370078740157483" top="0.74803149606299213" bottom="0.35433070866141736" header="0.51181102362204722" footer="0.31496062992125984"/>
  <pageSetup paperSize="9" fitToHeight="0" orientation="landscape" r:id="rId1"/>
  <headerFooter>
    <oddHeader>&amp;C&amp;"굴림체,굵게"&amp;14설치비 산출내역서</oddHeader>
    <oddFooter>&amp;L&amp;"굴림체,보통"정부대전청사 관리소 시설과&amp;C&amp;"굴림체,보통"&amp;P/&amp;N</oddFooter>
  </headerFooter>
  <rowBreaks count="1" manualBreakCount="1">
    <brk id="1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10</vt:i4>
      </vt:variant>
    </vt:vector>
  </HeadingPairs>
  <TitlesOfParts>
    <vt:vector size="16" baseType="lpstr">
      <vt:lpstr>원가계산서</vt:lpstr>
      <vt:lpstr>총괄공사비집계표 승강기</vt:lpstr>
      <vt:lpstr>승강기 내역서</vt:lpstr>
      <vt:lpstr>입찰가격상세산출내역서</vt:lpstr>
      <vt:lpstr>재사용품 산출내역서</vt:lpstr>
      <vt:lpstr>양중 철거 설치비 산출내역서</vt:lpstr>
      <vt:lpstr>'승강기 내역서'!Print_Area</vt:lpstr>
      <vt:lpstr>'양중 철거 설치비 산출내역서'!Print_Area</vt:lpstr>
      <vt:lpstr>원가계산서!Print_Area</vt:lpstr>
      <vt:lpstr>입찰가격상세산출내역서!Print_Area</vt:lpstr>
      <vt:lpstr>'재사용품 산출내역서'!Print_Area</vt:lpstr>
      <vt:lpstr>'총괄공사비집계표 승강기'!Print_Area</vt:lpstr>
      <vt:lpstr>'승강기 내역서'!Print_Titles</vt:lpstr>
      <vt:lpstr>'양중 철거 설치비 산출내역서'!Print_Titles</vt:lpstr>
      <vt:lpstr>원가계산서!Print_Titles</vt:lpstr>
      <vt:lpstr>'재사용품 산출내역서'!Print_Titles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KSK</dc:creator>
  <cp:lastModifiedBy>양석민</cp:lastModifiedBy>
  <cp:lastPrinted>2019-09-26T08:40:12Z</cp:lastPrinted>
  <dcterms:created xsi:type="dcterms:W3CDTF">2015-01-31T12:09:59Z</dcterms:created>
  <dcterms:modified xsi:type="dcterms:W3CDTF">2019-11-07T07:18:47Z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